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redokluky-my.sharepoint.com/personal/jpaznocht_stredokluky_cz/Documents/"/>
    </mc:Choice>
  </mc:AlternateContent>
  <xr:revisionPtr revIDLastSave="147" documentId="8_{6091C8CE-4BD7-4891-B6D9-1FCA87461FE1}" xr6:coauthVersionLast="47" xr6:coauthVersionMax="47" xr10:uidLastSave="{DC643E7E-9457-480B-B7C0-029981E41D18}"/>
  <bookViews>
    <workbookView xWindow="-120" yWindow="-120" windowWidth="29040" windowHeight="15720" xr2:uid="{C0CD4AEB-D94E-4904-AE48-07C5F3F5DAB5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8" i="1" l="1"/>
  <c r="F79" i="1"/>
  <c r="F81" i="1" s="1"/>
  <c r="E79" i="1"/>
  <c r="E81" i="1" s="1"/>
  <c r="D79" i="1"/>
  <c r="D81" i="1" s="1"/>
  <c r="C79" i="1"/>
  <c r="C81" i="1" s="1"/>
  <c r="E30" i="1"/>
  <c r="E82" i="1" s="1"/>
  <c r="D30" i="1"/>
  <c r="D82" i="1" s="1"/>
  <c r="F14" i="1"/>
  <c r="F13" i="1"/>
  <c r="F10" i="1"/>
  <c r="F9" i="1"/>
  <c r="F8" i="1"/>
  <c r="C8" i="1"/>
  <c r="C30" i="1" s="1"/>
  <c r="C82" i="1" s="1"/>
  <c r="F7" i="1"/>
  <c r="F30" i="1" l="1"/>
  <c r="F82" i="1" s="1"/>
  <c r="F83" i="1" s="1"/>
  <c r="E83" i="1"/>
  <c r="C83" i="1"/>
  <c r="D8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tc={93F5D47E-BA80-4FAB-8B19-0798DDF5EFAB}</author>
    <author>tc={9FB8FAB5-AFAA-4023-8E1F-0817234B038C}</author>
    <author>tc={C6FA654D-EE49-4745-8245-EF99943DDB02}</author>
    <author>tc={10B3DCCA-303D-40FA-9547-5A93728E5657}</author>
    <author>tc={D550089F-B96B-434F-9D6D-398595D98C65}</author>
    <author>tc={023B3B77-B4A2-428D-80C8-64E5302B4378}</author>
    <author>tc={68FD15FD-B7A3-4F05-A750-ABD1364E45B2}</author>
    <author>tc={ECEB70B9-AADC-4FA9-9C9F-A86A319E3DE3}</author>
    <author>tc={E4921434-1309-4D4A-9C09-B761D01B3A9C}</author>
    <author>tc={D817ACC6-52FC-47F9-B993-EF488EE1618A}</author>
    <author>tc={3E3C156C-0547-40BF-9D08-75CACC05FD95}</author>
    <author>tc={4B8F19FB-B648-4459-8678-D553E2CABEAC}</author>
    <author>tc={E98BD187-2276-4B79-A12C-A6637A0E0A67}</author>
    <author>tc={0E7A2BD1-BFE3-4807-BF36-7FFD122ED516}</author>
    <author>tc={367F4DA0-A695-4AFB-9F01-4C95288E5BC4}</author>
    <author>tc={655D1F07-C686-4BDD-9054-8CE19C757CF0}</author>
    <author>tc={D9C05677-7A17-4C83-B52A-FE1A2DFEC90B}</author>
    <author>tc={F96656D2-16F8-4292-9918-B737BFAB1D2C}</author>
    <author>tc={2D11228D-607F-479A-9FEE-62C1AEE65F3C}</author>
    <author>tc={2B622EA9-24AD-4AF9-9A93-F79909C06562}</author>
    <author>tc={E75CD8FD-D4D9-45BA-B480-A8CD31091FD5}</author>
    <author>tc={4682C7A7-3FB8-417A-8600-542CA941A627}</author>
    <author>tc={288E87EA-DF84-4E3A-8B67-7D13E467433D}</author>
    <author>tc={CD25C7A9-AD7C-43CF-BBCD-C9088FA7E9BE}</author>
    <author>tc={82632569-F7A2-433C-88FF-8B9B6C972135}</author>
    <author>tc={B792D95E-0CE8-4AB7-B99B-BF1881812A00}</author>
    <author>tc={88AA7872-C903-4C5F-A320-427B5440BA8B}</author>
    <author>tc={A0EAC5E0-4756-4116-9E98-1F38DF31FA0D}</author>
    <author>tc={D9303B84-5A28-4B06-9179-4FD1BA8709AF}</author>
    <author>tc={47270F0A-C661-491B-896F-F381E4388855}</author>
    <author>tc={9DC8C85C-0BE6-4B55-8BFE-ED37321311B3}</author>
    <author>tc={80AEA56A-A1E4-409B-9067-871E13AF40BB}</author>
    <author>tc={1D8FEF20-659C-452A-8528-42C0A85CCAE0}</author>
    <author>tc={9CD5231A-BE82-4E8A-BE99-351B7BD5D28B}</author>
    <author>tc={F398B8BA-4B7D-4F2B-9288-51CA8B2627DC}</author>
    <author>tc={6A22CC95-3088-44EC-91DC-B3F5D777F303}</author>
    <author>tc={CBB936A7-F461-4128-B318-4FF08E3CA8E2}</author>
    <author>tc={59E8633B-0988-4E2C-8B7A-67C2E74A4F10}</author>
    <author>tc={52D24225-39A3-48AE-B2F2-3EADF68B2E9B}</author>
    <author>tc={BBD87E59-1381-4F52-8188-3DD361EB714C}</author>
    <author>tc={E0571B01-6B72-4FD9-90CB-5B23519D55B6}</author>
    <author>tc={B8DEC020-00D4-4655-86FB-D27EF026B8E3}</author>
    <author>tc={96691192-6F90-4A05-BED7-3BFD289F5B13}</author>
    <author>tc={BF3DB687-5537-41C8-A9F0-60408B818348}</author>
    <author>tc={B94AB705-3E05-45A5-9048-D049BA64C532}</author>
    <author>tc={3E17D5FB-D71B-4AA2-9429-EA0ECDBE4853}</author>
    <author>tc={382C463C-AEB4-41AF-A804-67AFB481B47F}</author>
    <author>tc={22282B3E-3D21-4A41-97A5-ECB5E89293A4}</author>
    <author>tc={6505B0FB-CFE1-46A8-A953-BCB019CF91CC}</author>
    <author>tc={84BA6530-2AE8-4082-BDCA-4816D4055843}</author>
    <author>tc={CDE6022A-F13E-4FA3-A8F2-7F2708AFC53E}</author>
    <author>tc={B3165F2E-FC90-4C79-AB40-4AC590994C43}</author>
    <author>tc={A4FF77E6-C5E2-456A-AC3F-A41EBF77A813}</author>
    <author>tc={378310C2-DB0B-45FC-8218-4CD4BBCA8E6C}</author>
    <author>tc={47544181-63C1-4ABC-AC00-D3842E69C83A}</author>
    <author>tc={30C5E1CF-4B1B-4771-A118-D616BD86F628}</author>
    <author>tc={09338BE1-F990-4049-8659-CF035E80D6AE}</author>
    <author>tc={97C8D456-9A91-4F42-91CB-412CAEF10E1B}</author>
    <author>tc={65C6D161-FE35-4025-A59C-1A291D555DDB}</author>
    <author>tc={A021A7C5-6AD8-401C-B13E-ECD1F362D1F2}</author>
    <author>tc={570B4BEB-B324-4181-ADDC-A419C7C38DBE}</author>
    <author>tc={79E5996C-7AB1-4CF8-936A-C29BFF74217E}</author>
    <author>tc={9646F1A2-96F1-4D5A-AD95-F00C899A61BB}</author>
  </authors>
  <commentList>
    <comment ref="C7" authorId="0" shapeId="0" xr:uid="{93F5D47E-BA80-4FAB-8B19-0798DDF5EFAB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Daňové příjmy, dotace apod. </t>
      </text>
    </comment>
    <comment ref="C8" authorId="1" shapeId="0" xr:uid="{9FB8FAB5-AFAA-4023-8E1F-0817234B038C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Nájem 1.VHS - dle kalkulace. </t>
      </text>
    </comment>
    <comment ref="C9" authorId="2" shapeId="0" xr:uid="{C6FA654D-EE49-4745-8245-EF99943DDB02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Nájem 1.VHS - dle kalkulace.</t>
      </text>
    </comment>
    <comment ref="C10" authorId="3" shapeId="0" xr:uid="{10B3DCCA-303D-40FA-9547-5A93728E5657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Nájemné rybník Pod Panskou</t>
      </text>
    </comment>
    <comment ref="E11" authorId="4" shapeId="0" xr:uid="{D550089F-B96B-434F-9D6D-398595D98C65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Pojistné plnění. </t>
      </text>
    </comment>
    <comment ref="E12" authorId="5" shapeId="0" xr:uid="{023B3B77-B4A2-428D-80C8-64E5302B4378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Pojistná plnění.</t>
      </text>
    </comment>
    <comment ref="C13" authorId="6" shapeId="0" xr:uid="{68FD15FD-B7A3-4F05-A750-ABD1364E45B2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Univerzita 3. věku.</t>
      </text>
    </comment>
    <comment ref="C15" authorId="7" shapeId="0" xr:uid="{ECEB70B9-AADC-4FA9-9C9F-A86A319E3DE3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Pronájem Sportovní areál "Koupaliště"</t>
      </text>
    </comment>
    <comment ref="C16" authorId="8" shapeId="0" xr:uid="{E4921434-1309-4D4A-9C09-B761D01B3A9C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Nájmy č.p. 68 a zálohy.</t>
      </text>
    </comment>
    <comment ref="E17" authorId="9" shapeId="0" xr:uid="{D817ACC6-52FC-47F9-B993-EF488EE1618A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Školní kuchyně - nájem</t>
      </text>
    </comment>
    <comment ref="F17" authorId="10" shapeId="0" xr:uid="{3E3C156C-0547-40BF-9D08-75CACC05FD95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Pronájem školní kuchyně.</t>
      </text>
    </comment>
    <comment ref="E18" authorId="11" shapeId="0" xr:uid="{4B8F19FB-B648-4459-8678-D553E2CABEAC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Pojistné plnění. </t>
      </text>
    </comment>
    <comment ref="C19" authorId="12" shapeId="0" xr:uid="{E98BD187-2276-4B79-A12C-A6637A0E0A67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Toto jsou věcná břemena. Nedokážeme predikovat. </t>
      </text>
    </comment>
    <comment ref="C20" authorId="13" shapeId="0" xr:uid="{0E7A2BD1-BFE3-4807-BF36-7FFD122ED516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Prodej popelnic občanům. </t>
      </text>
    </comment>
    <comment ref="C22" authorId="14" shapeId="0" xr:uid="{367F4DA0-A695-4AFB-9F01-4C95288E5BC4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Příspěvek EkoKom. 
Snížen dle reálných hodnot. Pokud bude zavedeno zálohování plastových lahví, změní se.      </t>
      </text>
    </comment>
    <comment ref="C23" authorId="15" shapeId="0" xr:uid="{655D1F07-C686-4BDD-9054-8CE19C757CF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Příspěvek na pronájem popelnic na bioodpad. </t>
      </text>
    </comment>
    <comment ref="E24" authorId="16" shapeId="0" xr:uid="{D9C05677-7A17-4C83-B52A-FE1A2DFEC90B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Pokuta ZPF</t>
      </text>
    </comment>
    <comment ref="E25" authorId="17" shapeId="0" xr:uid="{F96656D2-16F8-4292-9918-B737BFAB1D2C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Pojistné plnění</t>
      </text>
    </comment>
    <comment ref="C26" authorId="18" shapeId="0" xr:uid="{2D11228D-607F-479A-9FEE-62C1AEE65F3C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Nájemné Cetin, Česká pošta, prodej knih apod. </t>
      </text>
    </comment>
    <comment ref="E26" authorId="19" shapeId="0" xr:uid="{2B622EA9-24AD-4AF9-9A93-F79909C06562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Přefakturace energií. </t>
      </text>
    </comment>
    <comment ref="C27" authorId="20" shapeId="0" xr:uid="{E75CD8FD-D4D9-45BA-B480-A8CD31091FD5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Humanitární činnost nepředpokládáme.</t>
      </text>
    </comment>
    <comment ref="C35" authorId="21" shapeId="0" xr:uid="{4682C7A7-3FB8-417A-8600-542CA941A627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Kastrace koček.</t>
      </text>
    </comment>
    <comment ref="F36" authorId="22" shapeId="0" xr:uid="{288E87EA-DF84-4E3A-8B67-7D13E467433D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Opravy silnic + silnice Na Ovčíně
</t>
      </text>
    </comment>
    <comment ref="F37" authorId="23" shapeId="0" xr:uid="{CD25C7A9-AD7C-43CF-BBCD-C9088FA7E9BE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4křižovatka</t>
      </text>
    </comment>
    <comment ref="F39" authorId="24" shapeId="0" xr:uid="{82632569-F7A2-433C-88FF-8B9B6C972135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Platba za veřejnou dopravu. 111 536,- za rok 2025</t>
      </text>
    </comment>
    <comment ref="F40" authorId="25" shapeId="0" xr:uid="{B792D95E-0CE8-4AB7-B99B-BF1881812A00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Vodné+drobné opravy</t>
      </text>
    </comment>
    <comment ref="C41" authorId="26" shapeId="0" xr:uid="{88AA7872-C903-4C5F-A320-427B5440BA8B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Kanálové vpusti, čistírna odpadních vod, stočné obce. 
</t>
      </text>
    </comment>
    <comment ref="F41" authorId="27" shapeId="0" xr:uid="{A0EAC5E0-4756-4116-9E98-1F38DF31FA0D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Stočné + drobné opravy + ČSOV šachta u potoka + koncesní řízení + soláry ČOV</t>
      </text>
    </comment>
    <comment ref="F42" authorId="28" shapeId="0" xr:uid="{D9303B84-5A28-4B06-9179-4FD1BA8709AF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Česla rybník</t>
      </text>
    </comment>
    <comment ref="F43" authorId="29" shapeId="0" xr:uid="{47270F0A-C661-491B-896F-F381E4388855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Požadavek MŠ</t>
      </text>
    </comment>
    <comment ref="F44" authorId="30" shapeId="0" xr:uid="{9DC8C85C-0BE6-4B55-8BFE-ED37321311B3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Požadavek ZŠ do rozpočtu + 3 mil. Kč na technické učebny.
</t>
      </text>
    </comment>
    <comment ref="F45" authorId="31" shapeId="0" xr:uid="{80AEA56A-A1E4-409B-9067-871E13AF40BB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Platba za režijní náklady MŠ + vybavení kuchyně a jídelny.</t>
      </text>
    </comment>
    <comment ref="C46" authorId="32" shapeId="0" xr:uid="{1D8FEF20-659C-452A-8528-42C0A85CCAE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Virtuální univerzita 3. věku.
</t>
      </text>
    </comment>
    <comment ref="C47" authorId="33" shapeId="0" xr:uid="{9CD5231A-BE82-4E8A-BE99-351B7BD5D28B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Dotace spolkům a akce obce. </t>
      </text>
    </comment>
    <comment ref="C49" authorId="34" shapeId="0" xr:uid="{F398B8BA-4B7D-4F2B-9288-51CA8B2627DC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Vydávání Středoklucké Střely.</t>
      </text>
    </comment>
    <comment ref="C50" authorId="35" shapeId="0" xr:uid="{6A22CC95-3088-44EC-91DC-B3F5D777F303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Dotace spolkům a akce obce. </t>
      </text>
    </comment>
    <comment ref="C51" authorId="36" shapeId="0" xr:uid="{CBB936A7-F461-4128-B318-4FF08E3CA8E2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Fotbalové hřiště.</t>
      </text>
    </comment>
    <comment ref="C52" authorId="37" shapeId="0" xr:uid="{59E8633B-0988-4E2C-8B7A-67C2E74A4F1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Dotace spolkům a akce obce. </t>
      </text>
    </comment>
    <comment ref="C53" authorId="38" shapeId="0" xr:uid="{52D24225-39A3-48AE-B2F2-3EADF68B2E9B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Dotace spolkům a akce obce. </t>
      </text>
    </comment>
    <comment ref="C54" authorId="39" shapeId="0" xr:uid="{BBD87E59-1381-4F52-8188-3DD361EB714C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Sportovní areál koupaliště</t>
      </text>
    </comment>
    <comment ref="F54" authorId="40" shapeId="0" xr:uid="{E0571B01-6B72-4FD9-90CB-5B23519D55B6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Spolky a rezerva. Střecha sklad Koupailště+dětské hřiště u ČOV (umístění bude prověřeno)</t>
      </text>
    </comment>
    <comment ref="C55" authorId="41" shapeId="0" xr:uid="{B8DEC020-00D4-4655-86FB-D27EF026B8E3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Pronájmy z bytového domu. Jsou zde také platby za energie. </t>
      </text>
    </comment>
    <comment ref="F55" authorId="42" shapeId="0" xr:uid="{96691192-6F90-4A05-BED7-3BFD289F5B13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Výdaje na energie. Střecha čp 68+výměna vodoměrů v celé budově</t>
      </text>
    </comment>
    <comment ref="C57" authorId="43" shapeId="0" xr:uid="{BF3DB687-5537-41C8-A9F0-60408B818348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350 tisíc Kč na elektřinu
4 620 000 Kč na výstavbu veřejného osvěltení
</t>
      </text>
    </comment>
    <comment ref="F57" authorId="44" shapeId="0" xr:uid="{B94AB705-3E05-45A5-9048-D049BA64C532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Elektřina + plus nové VO</t>
      </text>
    </comment>
    <comment ref="F58" authorId="45" shapeId="0" xr:uid="{3E17D5FB-D71B-4AA2-9429-EA0ECDBE4853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ÚP č. 2</t>
      </text>
    </comment>
    <comment ref="F59" authorId="46" shapeId="0" xr:uid="{382C463C-AEB4-41AF-A804-67AFB481B47F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Územní studie </t>
      </text>
    </comment>
    <comment ref="C60" authorId="47" shapeId="0" xr:uid="{22282B3E-3D21-4A41-97A5-ECB5E89293A4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Prodej popelnice.</t>
      </text>
    </comment>
    <comment ref="C61" authorId="48" shapeId="0" xr:uid="{6505B0FB-CFE1-46A8-A953-BCB019CF91CC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Svoz různých druhů odpadů. 
</t>
      </text>
    </comment>
    <comment ref="C62" authorId="49" shapeId="0" xr:uid="{84BA6530-2AE8-4082-BDCA-4816D4055843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Svoz komunálního odpadu vč. velkoobjemu. </t>
      </text>
    </comment>
    <comment ref="C63" authorId="50" shapeId="0" xr:uid="{CDE6022A-F13E-4FA3-A8F2-7F2708AFC53E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Svoz tříděného odpadu. </t>
      </text>
    </comment>
    <comment ref="F63" authorId="51" shapeId="0" xr:uid="{B3165F2E-FC90-4C79-AB40-4AC590994C43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Tříděný odpad</t>
      </text>
    </comment>
    <comment ref="C64" authorId="52" shapeId="0" xr:uid="{A4FF77E6-C5E2-456A-AC3F-A41EBF77A813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Svoz bioodpadu.
</t>
      </text>
    </comment>
    <comment ref="C65" authorId="53" shapeId="0" xr:uid="{378310C2-DB0B-45FC-8218-4CD4BBCA8E6C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Pracovní četa - 4 lidi + peníze na údržbu zeleně. 
</t>
      </text>
    </comment>
    <comment ref="F65" authorId="54" shapeId="0" xr:uid="{47544181-63C1-4ABC-AC00-D3842E69C83A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Pracovní četa + Centra obce ABC + zeleň Černovičky+projekt Starý vrch</t>
      </text>
    </comment>
    <comment ref="C67" authorId="55" shapeId="0" xr:uid="{30C5E1CF-4B1B-4771-A118-D616BD86F628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Žádala DPS Buštěhrad o dar. Dřív se připlácelo, aby přijeli. Dnes neplatíme nic. </t>
      </text>
    </comment>
    <comment ref="F68" authorId="56" shapeId="0" xr:uid="{09338BE1-F990-4049-8659-CF035E80D6AE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Příspěvky sociálním službám. </t>
      </text>
    </comment>
    <comment ref="C69" authorId="57" shapeId="0" xr:uid="{97C8D456-9A91-4F42-91CB-412CAEF10E1B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Toto musí být v rozpočtu ze zákona. </t>
      </text>
    </comment>
    <comment ref="C71" authorId="58" shapeId="0" xr:uid="{65C6D161-FE35-4025-A59C-1A291D555DDB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Plat starosty (udávaný nařízením vlády), plat místostarostů a odměny zastupitelům. 
</t>
      </text>
    </comment>
    <comment ref="F71" authorId="59" shapeId="0" xr:uid="{A021A7C5-6AD8-401C-B13E-ECD1F362D1F2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Starosta + 1 místostarosta 15 tisíc Kč +zastupitelé + daně</t>
      </text>
    </comment>
    <comment ref="C74" authorId="60" shapeId="0" xr:uid="{570B4BEB-B324-4181-ADDC-A419C7C38DBE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Činnost úřadu včetně různých poradců, úklidu úřadu, energií na úřad, zaměstnanců úřadu vč. správce majetku. 
2,666 milionu na nákup střední školy. </t>
      </text>
    </comment>
    <comment ref="F74" authorId="61" shapeId="0" xr:uid="{79E5996C-7AB1-4CF8-936A-C29BFF74217E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Provoz obecního úřadu včetně externích služeb, energií a také 2,5 mil. Kč za Areál KŠ
</t>
      </text>
    </comment>
    <comment ref="C76" authorId="62" shapeId="0" xr:uid="{9646F1A2-96F1-4D5A-AD95-F00C899A61BB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Pojištění obce vč. ZŠ a MŠ</t>
      </text>
    </comment>
  </commentList>
</comments>
</file>

<file path=xl/sharedStrings.xml><?xml version="1.0" encoding="utf-8"?>
<sst xmlns="http://schemas.openxmlformats.org/spreadsheetml/2006/main" count="149" uniqueCount="108">
  <si>
    <t>Obec Středokluky, Lidická 61, Středokluky, IČO 00241695</t>
  </si>
  <si>
    <t>Návrh rozpočtu obce Středokluky na rok 2026</t>
  </si>
  <si>
    <t>Hodnoty v Kč.</t>
  </si>
  <si>
    <t>Návrh rozpočtu obce Středokluky 2026 - Příjmy</t>
  </si>
  <si>
    <t>Paragraf</t>
  </si>
  <si>
    <t>Název</t>
  </si>
  <si>
    <t>Schválený rozpočet 2025</t>
  </si>
  <si>
    <t>Upravený rozpočet 2025</t>
  </si>
  <si>
    <t>Skutečnost 10/2025</t>
  </si>
  <si>
    <t>Návrh rozpočtu 2026</t>
  </si>
  <si>
    <t>Bez paragrafu</t>
  </si>
  <si>
    <t>2310</t>
  </si>
  <si>
    <t>Pitná voda</t>
  </si>
  <si>
    <t>2321</t>
  </si>
  <si>
    <t>Odvádění a čistění odpadních vod a nakládání s kaly</t>
  </si>
  <si>
    <t>2341</t>
  </si>
  <si>
    <t>Vodní díla v zemědělské krajině</t>
  </si>
  <si>
    <t>Mateřské školy</t>
  </si>
  <si>
    <t>Základní školy</t>
  </si>
  <si>
    <t>3299</t>
  </si>
  <si>
    <t>Ostatní záležitosti vzdělávání</t>
  </si>
  <si>
    <t>Ostatní záležitosti kultury, církví a sdělovacích prostředků</t>
  </si>
  <si>
    <t>3429</t>
  </si>
  <si>
    <t>Ostatní zájmová činnost a rekreace</t>
  </si>
  <si>
    <t>3612</t>
  </si>
  <si>
    <t>Bytové hospodářství</t>
  </si>
  <si>
    <t>Nebytové hospodářství</t>
  </si>
  <si>
    <t>Veřejné osvětlení</t>
  </si>
  <si>
    <t>3639</t>
  </si>
  <si>
    <t>Komunální služby a územní rozvoj jinde nezařazené</t>
  </si>
  <si>
    <t>3722</t>
  </si>
  <si>
    <t>Sběr a svoz komunálních odpadů</t>
  </si>
  <si>
    <t>Sběr a svoz ostatních odpadů jiných než nebezpečných a komunálních</t>
  </si>
  <si>
    <t>3726</t>
  </si>
  <si>
    <t>Využívání a zneškodňování ostatních odpadů</t>
  </si>
  <si>
    <t>3729</t>
  </si>
  <si>
    <t>Ostatní nakládání s odpady</t>
  </si>
  <si>
    <t>3745</t>
  </si>
  <si>
    <t>Péče o vzhled obcí a veřejnou zeleň</t>
  </si>
  <si>
    <t>Požární ochrana - dobrovolná část</t>
  </si>
  <si>
    <t>6171</t>
  </si>
  <si>
    <t>Činnost místní správy</t>
  </si>
  <si>
    <t>6221</t>
  </si>
  <si>
    <t>Humanitární zahraniční pomoc přímá</t>
  </si>
  <si>
    <t>6409</t>
  </si>
  <si>
    <t>Ostatní činnosti jinde nezařazené</t>
  </si>
  <si>
    <t>Převody vlastním fondům v rozpočtech územní úrovně</t>
  </si>
  <si>
    <t>Příjmy celkem:</t>
  </si>
  <si>
    <t>Návrh rozpočtu obce Středokluky 2026 - Výdaje</t>
  </si>
  <si>
    <t>1014</t>
  </si>
  <si>
    <t>Ozdravování hospodářských zvířat, polních a speciálních plodin a zvláštní veterinární péče</t>
  </si>
  <si>
    <t>2212</t>
  </si>
  <si>
    <t>Silnice</t>
  </si>
  <si>
    <t>2219</t>
  </si>
  <si>
    <t>Ostatní záležitosti pozemních komunikací</t>
  </si>
  <si>
    <t>2221</t>
  </si>
  <si>
    <t>Provoz veřejné silniční dopravy</t>
  </si>
  <si>
    <t>2292</t>
  </si>
  <si>
    <t>Dopravní obslužnost veřejnými službami - linková</t>
  </si>
  <si>
    <t>3111</t>
  </si>
  <si>
    <t>3113</t>
  </si>
  <si>
    <t>Školní stravování</t>
  </si>
  <si>
    <t>3319</t>
  </si>
  <si>
    <t>Ostatní záležitosti kultury</t>
  </si>
  <si>
    <t>3326</t>
  </si>
  <si>
    <t>Pořízení, zachování a obnova hodnot místního kulturního, národního a historického povědomí</t>
  </si>
  <si>
    <t>3349</t>
  </si>
  <si>
    <t>Ostatní záležitosti sdělovacích prostředků</t>
  </si>
  <si>
    <t>3399</t>
  </si>
  <si>
    <t>3412</t>
  </si>
  <si>
    <t>Sportovní zařízení ve vlastnictví obce</t>
  </si>
  <si>
    <t>3419</t>
  </si>
  <si>
    <t>Ostatní sportovní činnost</t>
  </si>
  <si>
    <t>3421</t>
  </si>
  <si>
    <t>Využití volného času dětí a mládeže</t>
  </si>
  <si>
    <t>3631</t>
  </si>
  <si>
    <t>3635</t>
  </si>
  <si>
    <t>Územní plánování</t>
  </si>
  <si>
    <t>3636</t>
  </si>
  <si>
    <t>Územní rozvoj</t>
  </si>
  <si>
    <t>3721</t>
  </si>
  <si>
    <t>Sběr a svoz nebezpečných odpadů</t>
  </si>
  <si>
    <t>3723</t>
  </si>
  <si>
    <t>3749</t>
  </si>
  <si>
    <t>Ostatní činnosti k ochraně přírody a krajiny</t>
  </si>
  <si>
    <t>4351</t>
  </si>
  <si>
    <t>Osobní asistence, pečovatelská služba a podpora samostatného bydlení</t>
  </si>
  <si>
    <t>Ostatní služby a činnosti v oblasti sociální prevence</t>
  </si>
  <si>
    <t>5213</t>
  </si>
  <si>
    <t>Krizová opatření</t>
  </si>
  <si>
    <t>5512</t>
  </si>
  <si>
    <t>6112</t>
  </si>
  <si>
    <t>Zastupitelstva obcí</t>
  </si>
  <si>
    <t>Volby do Parlamentu ČR</t>
  </si>
  <si>
    <t>Volby do zastupitelstev územních samosprávních celků</t>
  </si>
  <si>
    <t>6320</t>
  </si>
  <si>
    <t>Pojištění funkčně nespecifikované</t>
  </si>
  <si>
    <t>Výdaje celkem:</t>
  </si>
  <si>
    <t>Výdaje</t>
  </si>
  <si>
    <t>Příjmy</t>
  </si>
  <si>
    <t>Schodek rozpočtu</t>
  </si>
  <si>
    <t>Zpracoval</t>
  </si>
  <si>
    <t>Jaroslav Paznocht</t>
  </si>
  <si>
    <t xml:space="preserve">Schodek rozpočtu bude vyrovnán přebytky minulých let a úvěrem. </t>
  </si>
  <si>
    <t>Předpokládaný přebytek roku 2025</t>
  </si>
  <si>
    <t>Úvěr - rekonstrukce komunikace na Ovčíně</t>
  </si>
  <si>
    <t>Další podklady budou zveřejňovány na www.stredokluky.cz/finance</t>
  </si>
  <si>
    <t>Předpokládaný stav účtů na konci roku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</si>
</sst>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7" formatCode="_-* #,##0_-;\-* #,##0_-;_-* &quot;-&quot;??_-;_-@_-"/>
  </numFmts>
  <fonts count="12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30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8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Aptos Narrow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BFE4FF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3" fillId="2" borderId="0" xfId="0" applyFont="1" applyFill="1" applyProtection="1">
      <protection locked="0"/>
    </xf>
    <xf numFmtId="0" fontId="3" fillId="0" borderId="0" xfId="0" applyFont="1"/>
    <xf numFmtId="0" fontId="4" fillId="2" borderId="0" xfId="0" applyFont="1" applyFill="1" applyAlignment="1">
      <alignment vertical="top"/>
    </xf>
    <xf numFmtId="0" fontId="6" fillId="2" borderId="0" xfId="0" applyFont="1" applyFill="1" applyAlignment="1">
      <alignment vertical="top"/>
    </xf>
    <xf numFmtId="4" fontId="4" fillId="2" borderId="4" xfId="0" applyNumberFormat="1" applyFont="1" applyFill="1" applyBorder="1" applyAlignment="1">
      <alignment vertical="center"/>
    </xf>
    <xf numFmtId="4" fontId="4" fillId="2" borderId="5" xfId="0" applyNumberFormat="1" applyFont="1" applyFill="1" applyBorder="1" applyAlignment="1">
      <alignment vertical="center" wrapText="1"/>
    </xf>
    <xf numFmtId="3" fontId="4" fillId="4" borderId="5" xfId="0" applyNumberFormat="1" applyFont="1" applyFill="1" applyBorder="1" applyAlignment="1">
      <alignment vertical="center"/>
    </xf>
    <xf numFmtId="4" fontId="4" fillId="2" borderId="5" xfId="0" applyNumberFormat="1" applyFont="1" applyFill="1" applyBorder="1" applyAlignment="1">
      <alignment vertical="center"/>
    </xf>
    <xf numFmtId="0" fontId="4" fillId="2" borderId="4" xfId="0" applyFont="1" applyFill="1" applyBorder="1" applyAlignment="1">
      <alignment horizontal="left" vertical="center"/>
    </xf>
    <xf numFmtId="3" fontId="6" fillId="2" borderId="8" xfId="0" applyNumberFormat="1" applyFont="1" applyFill="1" applyBorder="1" applyAlignment="1">
      <alignment vertical="center"/>
    </xf>
    <xf numFmtId="3" fontId="6" fillId="2" borderId="5" xfId="0" applyNumberFormat="1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4" fontId="4" fillId="2" borderId="13" xfId="0" applyNumberFormat="1" applyFont="1" applyFill="1" applyBorder="1" applyAlignment="1">
      <alignment vertical="center" wrapText="1"/>
    </xf>
    <xf numFmtId="3" fontId="4" fillId="4" borderId="13" xfId="0" applyNumberFormat="1" applyFont="1" applyFill="1" applyBorder="1" applyAlignment="1">
      <alignment vertical="center"/>
    </xf>
    <xf numFmtId="4" fontId="6" fillId="2" borderId="15" xfId="0" applyNumberFormat="1" applyFont="1" applyFill="1" applyBorder="1" applyAlignment="1">
      <alignment vertical="center"/>
    </xf>
    <xf numFmtId="4" fontId="6" fillId="2" borderId="16" xfId="0" applyNumberFormat="1" applyFont="1" applyFill="1" applyBorder="1" applyAlignment="1">
      <alignment vertical="center"/>
    </xf>
    <xf numFmtId="3" fontId="6" fillId="2" borderId="16" xfId="0" applyNumberFormat="1" applyFont="1" applyFill="1" applyBorder="1" applyAlignment="1">
      <alignment vertical="center"/>
    </xf>
    <xf numFmtId="0" fontId="7" fillId="3" borderId="10" xfId="0" applyFont="1" applyFill="1" applyBorder="1" applyAlignment="1">
      <alignment vertical="center"/>
    </xf>
    <xf numFmtId="0" fontId="6" fillId="3" borderId="11" xfId="0" applyFont="1" applyFill="1" applyBorder="1" applyAlignment="1">
      <alignment vertical="center"/>
    </xf>
    <xf numFmtId="0" fontId="6" fillId="3" borderId="18" xfId="0" applyFont="1" applyFill="1" applyBorder="1" applyAlignment="1">
      <alignment vertical="center"/>
    </xf>
    <xf numFmtId="4" fontId="4" fillId="2" borderId="19" xfId="0" applyNumberFormat="1" applyFont="1" applyFill="1" applyBorder="1" applyAlignment="1">
      <alignment vertical="center"/>
    </xf>
    <xf numFmtId="4" fontId="4" fillId="2" borderId="20" xfId="0" applyNumberFormat="1" applyFont="1" applyFill="1" applyBorder="1" applyAlignment="1">
      <alignment vertical="center" wrapText="1"/>
    </xf>
    <xf numFmtId="3" fontId="4" fillId="4" borderId="20" xfId="0" applyNumberFormat="1" applyFont="1" applyFill="1" applyBorder="1" applyAlignment="1">
      <alignment vertical="center"/>
    </xf>
    <xf numFmtId="0" fontId="6" fillId="2" borderId="15" xfId="0" applyFont="1" applyFill="1" applyBorder="1"/>
    <xf numFmtId="0" fontId="6" fillId="2" borderId="16" xfId="0" applyFont="1" applyFill="1" applyBorder="1"/>
    <xf numFmtId="0" fontId="6" fillId="2" borderId="16" xfId="0" applyFont="1" applyFill="1" applyBorder="1" applyAlignment="1">
      <alignment horizontal="center" wrapText="1"/>
    </xf>
    <xf numFmtId="0" fontId="6" fillId="2" borderId="17" xfId="0" applyFont="1" applyFill="1" applyBorder="1" applyAlignment="1">
      <alignment horizontal="center" wrapText="1"/>
    </xf>
    <xf numFmtId="3" fontId="6" fillId="2" borderId="6" xfId="0" applyNumberFormat="1" applyFont="1" applyFill="1" applyBorder="1" applyAlignment="1">
      <alignment vertical="center"/>
    </xf>
    <xf numFmtId="0" fontId="6" fillId="2" borderId="4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3" fontId="6" fillId="2" borderId="9" xfId="0" applyNumberFormat="1" applyFont="1" applyFill="1" applyBorder="1" applyAlignment="1">
      <alignment vertical="center"/>
    </xf>
    <xf numFmtId="0" fontId="7" fillId="3" borderId="15" xfId="0" applyFont="1" applyFill="1" applyBorder="1" applyAlignment="1">
      <alignment vertical="center"/>
    </xf>
    <xf numFmtId="0" fontId="6" fillId="3" borderId="16" xfId="0" applyFont="1" applyFill="1" applyBorder="1" applyAlignment="1">
      <alignment vertical="center"/>
    </xf>
    <xf numFmtId="0" fontId="6" fillId="3" borderId="17" xfId="0" applyFont="1" applyFill="1" applyBorder="1" applyAlignment="1">
      <alignment vertical="center"/>
    </xf>
    <xf numFmtId="0" fontId="4" fillId="2" borderId="12" xfId="0" applyFont="1" applyFill="1" applyBorder="1" applyAlignment="1">
      <alignment horizontal="left" vertical="center"/>
    </xf>
    <xf numFmtId="4" fontId="6" fillId="2" borderId="22" xfId="0" applyNumberFormat="1" applyFont="1" applyFill="1" applyBorder="1" applyAlignment="1">
      <alignment horizontal="center" vertical="center"/>
    </xf>
    <xf numFmtId="4" fontId="6" fillId="2" borderId="23" xfId="0" applyNumberFormat="1" applyFont="1" applyFill="1" applyBorder="1" applyAlignment="1">
      <alignment horizontal="center" vertical="center"/>
    </xf>
    <xf numFmtId="3" fontId="6" fillId="2" borderId="23" xfId="0" applyNumberFormat="1" applyFont="1" applyFill="1" applyBorder="1" applyAlignment="1">
      <alignment vertical="center"/>
    </xf>
    <xf numFmtId="4" fontId="6" fillId="2" borderId="23" xfId="0" applyNumberFormat="1" applyFont="1" applyFill="1" applyBorder="1" applyAlignment="1">
      <alignment vertical="center"/>
    </xf>
    <xf numFmtId="4" fontId="6" fillId="2" borderId="24" xfId="0" applyNumberFormat="1" applyFont="1" applyFill="1" applyBorder="1" applyAlignment="1">
      <alignment vertical="center"/>
    </xf>
    <xf numFmtId="0" fontId="10" fillId="0" borderId="1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3" fontId="6" fillId="2" borderId="2" xfId="0" applyNumberFormat="1" applyFont="1" applyFill="1" applyBorder="1" applyAlignment="1">
      <alignment vertical="center"/>
    </xf>
    <xf numFmtId="3" fontId="6" fillId="2" borderId="3" xfId="0" applyNumberFormat="1" applyFont="1" applyFill="1" applyBorder="1" applyAlignment="1">
      <alignment vertical="center"/>
    </xf>
    <xf numFmtId="0" fontId="3" fillId="0" borderId="25" xfId="0" applyFont="1" applyBorder="1"/>
    <xf numFmtId="0" fontId="3" fillId="0" borderId="26" xfId="0" applyFont="1" applyBorder="1"/>
    <xf numFmtId="0" fontId="0" fillId="0" borderId="26" xfId="0" applyBorder="1"/>
    <xf numFmtId="167" fontId="3" fillId="0" borderId="27" xfId="1" applyNumberFormat="1" applyFont="1" applyBorder="1"/>
    <xf numFmtId="0" fontId="3" fillId="0" borderId="28" xfId="0" applyFont="1" applyBorder="1"/>
    <xf numFmtId="0" fontId="3" fillId="0" borderId="0" xfId="0" applyFont="1" applyBorder="1"/>
    <xf numFmtId="0" fontId="0" fillId="0" borderId="0" xfId="0" applyBorder="1"/>
    <xf numFmtId="167" fontId="3" fillId="0" borderId="29" xfId="1" applyNumberFormat="1" applyFont="1" applyBorder="1"/>
    <xf numFmtId="0" fontId="10" fillId="0" borderId="30" xfId="0" applyFont="1" applyBorder="1"/>
    <xf numFmtId="0" fontId="2" fillId="0" borderId="31" xfId="0" applyFont="1" applyBorder="1"/>
    <xf numFmtId="167" fontId="10" fillId="0" borderId="32" xfId="1" applyNumberFormat="1" applyFont="1" applyBorder="1"/>
    <xf numFmtId="3" fontId="4" fillId="2" borderId="20" xfId="0" applyNumberFormat="1" applyFont="1" applyFill="1" applyBorder="1" applyAlignment="1">
      <alignment vertical="center"/>
    </xf>
    <xf numFmtId="3" fontId="4" fillId="2" borderId="21" xfId="0" applyNumberFormat="1" applyFont="1" applyFill="1" applyBorder="1" applyAlignment="1">
      <alignment vertical="center"/>
    </xf>
    <xf numFmtId="3" fontId="4" fillId="2" borderId="5" xfId="0" applyNumberFormat="1" applyFont="1" applyFill="1" applyBorder="1" applyAlignment="1">
      <alignment vertical="center"/>
    </xf>
    <xf numFmtId="3" fontId="8" fillId="2" borderId="5" xfId="0" applyNumberFormat="1" applyFont="1" applyFill="1" applyBorder="1" applyAlignment="1">
      <alignment vertical="center"/>
    </xf>
    <xf numFmtId="3" fontId="4" fillId="2" borderId="6" xfId="0" applyNumberFormat="1" applyFont="1" applyFill="1" applyBorder="1" applyAlignment="1">
      <alignment vertical="center"/>
    </xf>
    <xf numFmtId="3" fontId="3" fillId="0" borderId="6" xfId="0" applyNumberFormat="1" applyFont="1" applyBorder="1"/>
    <xf numFmtId="3" fontId="4" fillId="2" borderId="13" xfId="0" applyNumberFormat="1" applyFont="1" applyFill="1" applyBorder="1" applyAlignment="1">
      <alignment vertical="center"/>
    </xf>
    <xf numFmtId="3" fontId="4" fillId="2" borderId="14" xfId="0" applyNumberFormat="1" applyFont="1" applyFill="1" applyBorder="1" applyAlignment="1">
      <alignment vertical="center"/>
    </xf>
    <xf numFmtId="3" fontId="6" fillId="2" borderId="17" xfId="0" applyNumberFormat="1" applyFont="1" applyFill="1" applyBorder="1" applyAlignment="1">
      <alignment vertical="center"/>
    </xf>
    <xf numFmtId="3" fontId="4" fillId="4" borderId="6" xfId="0" applyNumberFormat="1" applyFont="1" applyFill="1" applyBorder="1" applyAlignment="1">
      <alignment vertical="center"/>
    </xf>
    <xf numFmtId="0" fontId="11" fillId="0" borderId="0" xfId="0" applyFont="1"/>
    <xf numFmtId="0" fontId="4" fillId="2" borderId="12" xfId="0" applyNumberFormat="1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top"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aroslav Paznocht - Obec Středokluky" id="{B035C11B-B420-49D9-8F31-9A65C5198D72}" userId="S::jpaznocht@stredokluky.cz::dadeb158-4b11-472d-82f8-288fcae95eab" providerId="AD"/>
</personList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7" dT="2023-12-05T10:37:52.98" personId="{00000000-0000-0000-0000-000000000000}" id="{93F5D47E-BA80-4FAB-8B19-0798DDF5EFAB}">
    <text xml:space="preserve">Daňové příjmy, dotace apod. </text>
  </threadedComment>
  <threadedComment ref="C8" dT="2023-12-05T10:32:35.67" personId="{00000000-0000-0000-0000-000000000000}" id="{9FB8FAB5-AFAA-4023-8E1F-0817234B038C}">
    <text xml:space="preserve">Nájem 1.VHS - dle kalkulace. </text>
  </threadedComment>
  <threadedComment ref="C9" dT="2023-12-05T10:32:42.57" personId="{00000000-0000-0000-0000-000000000000}" id="{C6FA654D-EE49-4745-8245-EF99943DDB02}">
    <text>Nájem 1.VHS - dle kalkulace.</text>
  </threadedComment>
  <threadedComment ref="C10" dT="2023-12-05T10:32:54.80" personId="{00000000-0000-0000-0000-000000000000}" id="{10B3DCCA-303D-40FA-9547-5A93728E5657}">
    <text>Nájemné rybník Pod Panskou</text>
  </threadedComment>
  <threadedComment ref="E11" dT="2024-11-05T09:46:54.40" personId="{00000000-0000-0000-0000-000000000000}" id="{D550089F-B96B-434F-9D6D-398595D98C65}">
    <text xml:space="preserve">Pojistné plnění. </text>
  </threadedComment>
  <threadedComment ref="E12" dT="2024-11-05T09:46:27.61" personId="{00000000-0000-0000-0000-000000000000}" id="{023B3B77-B4A2-428D-80C8-64E5302B4378}">
    <text>Pojistná plnění.</text>
  </threadedComment>
  <threadedComment ref="C13" dT="2023-12-05T10:33:08.93" personId="{00000000-0000-0000-0000-000000000000}" id="{68FD15FD-B7A3-4F05-A750-ABD1364E45B2}">
    <text>Univerzita 3. věku.</text>
  </threadedComment>
  <threadedComment ref="C15" dT="2023-12-05T10:33:54.62" personId="{00000000-0000-0000-0000-000000000000}" id="{ECEB70B9-AADC-4FA9-9C9F-A86A319E3DE3}">
    <text>Pronájem Sportovní areál "Koupaliště"</text>
  </threadedComment>
  <threadedComment ref="C16" dT="2023-12-05T10:34:06.52" personId="{00000000-0000-0000-0000-000000000000}" id="{E4921434-1309-4D4A-9C09-B761D01B3A9C}">
    <text>Nájmy č.p. 68 a zálohy.</text>
  </threadedComment>
  <threadedComment ref="E17" dT="2024-11-06T11:38:46.21" personId="{00000000-0000-0000-0000-000000000000}" id="{D817ACC6-52FC-47F9-B993-EF488EE1618A}">
    <text>Školní kuchyně - nájem</text>
  </threadedComment>
  <threadedComment ref="F17" dT="2024-11-05T09:41:16.10" personId="{00000000-0000-0000-0000-000000000000}" id="{3E3C156C-0547-40BF-9D08-75CACC05FD95}">
    <text>Pronájem školní kuchyně.</text>
  </threadedComment>
  <threadedComment ref="E18" dT="2024-11-06T11:38:28.92" personId="{00000000-0000-0000-0000-000000000000}" id="{4B8F19FB-B648-4459-8678-D553E2CABEAC}">
    <text xml:space="preserve">Pojistné plnění. </text>
  </threadedComment>
  <threadedComment ref="C19" dT="2023-12-08T22:23:23.38" personId="{00000000-0000-0000-0000-000000000000}" id="{E98BD187-2276-4B79-A12C-A6637A0E0A67}">
    <text xml:space="preserve">Toto jsou věcná břemena. Nedokážeme predikovat. </text>
  </threadedComment>
  <threadedComment ref="C20" dT="2023-12-05T10:34:40.98" personId="{00000000-0000-0000-0000-000000000000}" id="{0E7A2BD1-BFE3-4807-BF36-7FFD122ED516}">
    <text xml:space="preserve">Prodej popelnic občanům. </text>
  </threadedComment>
  <threadedComment ref="C22" dT="2023-12-05T10:35:10.36" personId="{00000000-0000-0000-0000-000000000000}" id="{367F4DA0-A695-4AFB-9F01-4C95288E5BC4}">
    <text xml:space="preserve">Příspěvek EkoKom. 
Snížen dle reálných hodnot. Pokud bude zavedeno zálohování plastových lahví, změní se.      </text>
  </threadedComment>
  <threadedComment ref="C23" dT="2023-12-05T10:36:41.00" personId="{00000000-0000-0000-0000-000000000000}" id="{655D1F07-C686-4BDD-9054-8CE19C757CF0}">
    <text xml:space="preserve">Příspěvek na pronájem popelnic na bioodpad. </text>
  </threadedComment>
  <threadedComment ref="E24" dT="2024-11-05T09:48:45.50" personId="{00000000-0000-0000-0000-000000000000}" id="{D9C05677-7A17-4C83-B52A-FE1A2DFEC90B}">
    <text>Pokuta ZPF</text>
  </threadedComment>
  <threadedComment ref="E25" dT="2024-11-06T11:36:51.56" personId="{00000000-0000-0000-0000-000000000000}" id="{F96656D2-16F8-4292-9918-B737BFAB1D2C}">
    <text>Pojistné plnění</text>
  </threadedComment>
  <threadedComment ref="C26" dT="2023-12-29T11:46:04.47" personId="{00000000-0000-0000-0000-000000000000}" id="{2D11228D-607F-479A-9FEE-62C1AEE65F3C}">
    <text xml:space="preserve">Nájemné Cetin, Česká pošta, prodej knih apod. </text>
  </threadedComment>
  <threadedComment ref="E26" dT="2024-11-05T09:49:45.16" personId="{00000000-0000-0000-0000-000000000000}" id="{2B622EA9-24AD-4AF9-9A93-F79909C06562}">
    <text xml:space="preserve">Přefakturace energií. </text>
  </threadedComment>
  <threadedComment ref="C27" dT="2023-12-29T11:48:20.96" personId="{00000000-0000-0000-0000-000000000000}" id="{E75CD8FD-D4D9-45BA-B480-A8CD31091FD5}">
    <text>Humanitární činnost nepředpokládáme.</text>
  </threadedComment>
  <threadedComment ref="C35" dT="2023-12-07T16:16:46.40" personId="{00000000-0000-0000-0000-000000000000}" id="{4682C7A7-3FB8-417A-8600-542CA941A627}">
    <text>Kastrace koček.</text>
  </threadedComment>
  <threadedComment ref="F36" dT="2024-11-06T14:03:44.93" personId="{00000000-0000-0000-0000-000000000000}" id="{288E87EA-DF84-4E3A-8B67-7D13E467433D}">
    <text xml:space="preserve">Opravy silnic + silnice Na Ovčíně
</text>
  </threadedComment>
  <threadedComment ref="F37" dT="2024-11-06T14:03:31.03" personId="{00000000-0000-0000-0000-000000000000}" id="{CD25C7A9-AD7C-43CF-BBCD-C9088FA7E9BE}">
    <text>4křižovatka</text>
  </threadedComment>
  <threadedComment ref="F39" dT="2024-11-05T12:01:29.94" personId="{00000000-0000-0000-0000-000000000000}" id="{82632569-F7A2-433C-88FF-8B9B6C972135}">
    <text>Platba za veřejnou dopravu. 111 536,- za rok 2025</text>
  </threadedComment>
  <threadedComment ref="F40" dT="2024-11-06T14:03:03.20" personId="{00000000-0000-0000-0000-000000000000}" id="{B792D95E-0CE8-4AB7-B99B-BF1881812A00}">
    <text>Vodné+drobné opravy</text>
  </threadedComment>
  <threadedComment ref="C41" dT="2023-12-07T16:32:29.72" personId="{00000000-0000-0000-0000-000000000000}" id="{88AA7872-C903-4C5F-A320-427B5440BA8B}">
    <text xml:space="preserve">Kanálové vpusti, čistírna odpadních vod, stočné obce. 
</text>
  </threadedComment>
  <threadedComment ref="F41" dT="2024-11-06T14:02:26.24" personId="{00000000-0000-0000-0000-000000000000}" id="{A0EAC5E0-4756-4116-9E98-1F38DF31FA0D}">
    <text>Stočné + drobné opravy + ČSOV šachta u potoka + koncesní řízení + soláry ČOV</text>
  </threadedComment>
  <threadedComment ref="F42" dT="2024-11-06T14:01:54.13" personId="{00000000-0000-0000-0000-000000000000}" id="{D9303B84-5A28-4B06-9179-4FD1BA8709AF}">
    <text>Česla rybník</text>
  </threadedComment>
  <threadedComment ref="F43" dT="2024-11-06T14:01:40.13" personId="{00000000-0000-0000-0000-000000000000}" id="{47270F0A-C661-491B-896F-F381E4388855}">
    <text>Požadavek MŠ</text>
  </threadedComment>
  <threadedComment ref="F44" dT="2024-11-06T14:00:33.44" personId="{00000000-0000-0000-0000-000000000000}" id="{9DC8C85C-0BE6-4B55-8BFE-ED37321311B3}">
    <text xml:space="preserve">Požadavek ZŠ do rozpočtu + 3 mil. Kč na technické učebny.
</text>
  </threadedComment>
  <threadedComment ref="F45" dT="2025-11-29T21:35:48.47" personId="{B035C11B-B420-49D9-8F31-9A65C5198D72}" id="{80AEA56A-A1E4-409B-9067-871E13AF40BB}">
    <text>Platba za režijní náklady MŠ + vybavení kuchyně a jídelny.</text>
  </threadedComment>
  <threadedComment ref="C46" dT="2023-12-07T16:33:09.37" personId="{00000000-0000-0000-0000-000000000000}" id="{1D8FEF20-659C-452A-8528-42C0A85CCAE0}">
    <text xml:space="preserve">Virtuální univerzita 3. věku.
</text>
  </threadedComment>
  <threadedComment ref="C47" dT="2023-12-08T22:36:34.55" personId="{00000000-0000-0000-0000-000000000000}" id="{9CD5231A-BE82-4E8A-BE99-351B7BD5D28B}">
    <text xml:space="preserve">Dotace spolkům a akce obce. </text>
  </threadedComment>
  <threadedComment ref="C49" dT="2023-12-08T22:35:34.00" personId="{00000000-0000-0000-0000-000000000000}" id="{F398B8BA-4B7D-4F2B-9288-51CA8B2627DC}">
    <text>Vydávání Středoklucké Střely.</text>
  </threadedComment>
  <threadedComment ref="C50" dT="2023-12-08T22:36:16.33" personId="{00000000-0000-0000-0000-000000000000}" id="{6A22CC95-3088-44EC-91DC-B3F5D777F303}">
    <text xml:space="preserve">Dotace spolkům a akce obce. </text>
  </threadedComment>
  <threadedComment ref="C51" dT="2023-12-08T22:36:09.18" personId="{00000000-0000-0000-0000-000000000000}" id="{CBB936A7-F461-4128-B318-4FF08E3CA8E2}">
    <text>Fotbalové hřiště.</text>
  </threadedComment>
  <threadedComment ref="C52" dT="2023-12-08T22:35:56.09" personId="{00000000-0000-0000-0000-000000000000}" id="{59E8633B-0988-4E2C-8B7A-67C2E74A4F10}">
    <text xml:space="preserve">Dotace spolkům a akce obce. </text>
  </threadedComment>
  <threadedComment ref="C53" dT="2023-12-08T22:35:44.65" personId="{00000000-0000-0000-0000-000000000000}" id="{52D24225-39A3-48AE-B2F2-3EADF68B2E9B}">
    <text xml:space="preserve">Dotace spolkům a akce obce. </text>
  </threadedComment>
  <threadedComment ref="C54" dT="2023-12-08T22:35:50.34" personId="{00000000-0000-0000-0000-000000000000}" id="{BBD87E59-1381-4F52-8188-3DD361EB714C}">
    <text>Sportovní areál koupaliště</text>
  </threadedComment>
  <threadedComment ref="F54" dT="2025-11-27T21:41:42.16" personId="{00000000-0000-0000-0000-000000000000}" id="{E0571B01-6B72-4FD9-90CB-5B23519D55B6}">
    <text>Spolky a rezerva. Střecha sklad Koupailště+dětské hřiště u ČOV (umístění bude prověřeno)</text>
  </threadedComment>
  <threadedComment ref="C55" dT="2023-12-08T22:33:51.31" personId="{00000000-0000-0000-0000-000000000000}" id="{B8DEC020-00D4-4655-86FB-D27EF026B8E3}">
    <text xml:space="preserve">Pronájmy z bytového domu. Jsou zde také platby za energie. </text>
  </threadedComment>
  <threadedComment ref="F55" dT="2025-11-29T21:37:01.15" personId="{B035C11B-B420-49D9-8F31-9A65C5198D72}" id="{96691192-6F90-4A05-BED7-3BFD289F5B13}">
    <text>Výdaje na energie. Střecha čp 68+výměna vodoměrů v celé budově</text>
  </threadedComment>
  <threadedComment ref="C57" dT="2023-12-08T22:21:42.68" personId="{00000000-0000-0000-0000-000000000000}" id="{BF3DB687-5537-41C8-A9F0-60408B818348}">
    <text xml:space="preserve">350 tisíc Kč na elektřinu
4 620 000 Kč na výstavbu veřejného osvěltení
</text>
  </threadedComment>
  <threadedComment ref="F57" dT="2024-11-06T13:58:41.76" personId="{00000000-0000-0000-0000-000000000000}" id="{B94AB705-3E05-45A5-9048-D049BA64C532}">
    <text>Elektřina + plus nové VO</text>
  </threadedComment>
  <threadedComment ref="F58" dT="2024-11-05T10:07:07.15" personId="{00000000-0000-0000-0000-000000000000}" id="{3E17D5FB-D71B-4AA2-9429-EA0ECDBE4853}">
    <text>Změna ÚP č. 2</text>
  </threadedComment>
  <threadedComment ref="F59" dT="2024-11-06T13:54:35.20" personId="{00000000-0000-0000-0000-000000000000}" id="{382C463C-AEB4-41AF-A804-67AFB481B47F}">
    <text xml:space="preserve">Územní studie </text>
  </threadedComment>
  <threadedComment ref="C60" dT="2023-12-07T16:37:51.26" personId="{00000000-0000-0000-0000-000000000000}" id="{22282B3E-3D21-4A41-97A5-ECB5E89293A4}">
    <text>Prodej popelnice.</text>
  </threadedComment>
  <threadedComment ref="C61" dT="2023-12-08T23:47:08.89" personId="{00000000-0000-0000-0000-000000000000}" id="{6505B0FB-CFE1-46A8-A953-BCB019CF91CC}">
    <text xml:space="preserve">Svoz různých druhů odpadů. 
</text>
  </threadedComment>
  <threadedComment ref="C62" dT="2023-12-07T16:38:08.21" personId="{00000000-0000-0000-0000-000000000000}" id="{84BA6530-2AE8-4082-BDCA-4816D4055843}">
    <text xml:space="preserve">Svoz komunálního odpadu vč. velkoobjemu. </text>
  </threadedComment>
  <threadedComment ref="C63" dT="2023-12-07T16:38:19.52" personId="{00000000-0000-0000-0000-000000000000}" id="{CDE6022A-F13E-4FA3-A8F2-7F2708AFC53E}">
    <text xml:space="preserve">Svoz tříděného odpadu. </text>
  </threadedComment>
  <threadedComment ref="F63" dT="2024-11-06T13:57:02.18" personId="{00000000-0000-0000-0000-000000000000}" id="{B3165F2E-FC90-4C79-AB40-4AC590994C43}">
    <text>Tříděný odpad</text>
  </threadedComment>
  <threadedComment ref="C64" dT="2023-12-07T16:38:38.13" personId="{00000000-0000-0000-0000-000000000000}" id="{A4FF77E6-C5E2-456A-AC3F-A41EBF77A813}">
    <text xml:space="preserve">Svoz bioodpadu.
</text>
  </threadedComment>
  <threadedComment ref="C65" dT="2023-12-07T16:37:15.09" personId="{00000000-0000-0000-0000-000000000000}" id="{378310C2-DB0B-45FC-8218-4CD4BBCA8E6C}">
    <text xml:space="preserve">Pracovní četa - 4 lidi + peníze na údržbu zeleně. 
</text>
  </threadedComment>
  <threadedComment ref="F65" dT="2025-11-29T21:39:04.46" personId="{B035C11B-B420-49D9-8F31-9A65C5198D72}" id="{47544181-63C1-4ABC-AC00-D3842E69C83A}">
    <text>Pracovní četa + Centra obce ABC + zeleň Černovičky+projekt Starý vrch</text>
  </threadedComment>
  <threadedComment ref="C67" dT="2023-12-07T16:36:52.02" personId="{00000000-0000-0000-0000-000000000000}" id="{30C5E1CF-4B1B-4771-A118-D616BD86F628}">
    <text xml:space="preserve">Žádala DPS Buštěhrad o dar. Dřív se připlácelo, aby přijeli. Dnes neplatíme nic. </text>
  </threadedComment>
  <threadedComment ref="F68" dT="2025-11-27T21:43:17.76" personId="{00000000-0000-0000-0000-000000000000}" id="{09338BE1-F990-4049-8659-CF035E80D6AE}">
    <text xml:space="preserve">Příspěvky sociálním službám. </text>
  </threadedComment>
  <threadedComment ref="C69" dT="2023-12-07T16:36:23.04" personId="{00000000-0000-0000-0000-000000000000}" id="{97C8D456-9A91-4F42-91CB-412CAEF10E1B}">
    <text xml:space="preserve">Toto musí být v rozpočtu ze zákona. </text>
  </threadedComment>
  <threadedComment ref="C71" dT="2023-12-07T16:35:53.87" personId="{00000000-0000-0000-0000-000000000000}" id="{65C6D161-FE35-4025-A59C-1A291D555DDB}">
    <text xml:space="preserve">Plat starosty (udávaný nařízením vlády), plat místostarostů a odměny zastupitelům. 
</text>
  </threadedComment>
  <threadedComment ref="F71" dT="2024-11-05T10:00:45.84" personId="{00000000-0000-0000-0000-000000000000}" id="{A021A7C5-6AD8-401C-B13E-ECD1F362D1F2}">
    <text>Starosta + 1 místostarosta 15 tisíc Kč +zastupitelé + daně</text>
  </threadedComment>
  <threadedComment ref="C74" dT="2023-12-07T16:34:26.14" personId="{00000000-0000-0000-0000-000000000000}" id="{570B4BEB-B324-4181-ADDC-A419C7C38DBE}">
    <text xml:space="preserve">Činnost úřadu včetně různých poradců, úklidu úřadu, energií na úřad, zaměstnanců úřadu vč. správce majetku. 
2,666 milionu na nákup střední školy. </text>
  </threadedComment>
  <threadedComment ref="F74" dT="2024-11-06T13:47:03.60" personId="{00000000-0000-0000-0000-000000000000}" id="{79E5996C-7AB1-4CF8-936A-C29BFF74217E}">
    <text xml:space="preserve">Provoz obecního úřadu včetně externích služeb, energií a také 2,5 mil. Kč za Areál KŠ
</text>
  </threadedComment>
  <threadedComment ref="C76" dT="2023-12-07T16:33:27.13" personId="{00000000-0000-0000-0000-000000000000}" id="{9646F1A2-96F1-4D5A-AD95-F00C899A61BB}">
    <text>Pojištění obce vč. ZŠ a MŠ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E83B0-8EE9-4195-B28C-E216C8C6437D}">
  <dimension ref="A1:F92"/>
  <sheetViews>
    <sheetView tabSelected="1" topLeftCell="A16" zoomScale="85" zoomScaleNormal="85" workbookViewId="0">
      <selection activeCell="J6" sqref="J6"/>
    </sheetView>
  </sheetViews>
  <sheetFormatPr defaultRowHeight="15" x14ac:dyDescent="0.25"/>
  <cols>
    <col min="1" max="1" width="10.140625" customWidth="1"/>
    <col min="2" max="2" width="26.7109375" customWidth="1"/>
    <col min="3" max="3" width="12.7109375" customWidth="1"/>
    <col min="4" max="4" width="13.42578125" customWidth="1"/>
    <col min="5" max="5" width="12.5703125" customWidth="1"/>
    <col min="6" max="6" width="11.7109375" customWidth="1"/>
  </cols>
  <sheetData>
    <row r="1" spans="1:6" ht="15.75" x14ac:dyDescent="0.25">
      <c r="A1" s="1"/>
      <c r="B1" s="1"/>
      <c r="C1" s="1"/>
      <c r="D1" s="1"/>
      <c r="E1" s="1"/>
      <c r="F1" s="2"/>
    </row>
    <row r="2" spans="1:6" ht="15.75" x14ac:dyDescent="0.25">
      <c r="A2" s="3" t="s">
        <v>0</v>
      </c>
      <c r="B2" s="3"/>
      <c r="C2" s="3"/>
      <c r="D2" s="3"/>
      <c r="E2" s="3"/>
      <c r="F2" s="2"/>
    </row>
    <row r="3" spans="1:6" ht="78" customHeight="1" x14ac:dyDescent="0.25">
      <c r="A3" s="69" t="s">
        <v>1</v>
      </c>
      <c r="B3" s="69"/>
      <c r="C3" s="69"/>
      <c r="D3" s="69"/>
      <c r="E3" s="69"/>
      <c r="F3" s="69"/>
    </row>
    <row r="4" spans="1:6" ht="16.5" thickBot="1" x14ac:dyDescent="0.3">
      <c r="A4" s="3"/>
      <c r="B4" s="4"/>
      <c r="C4" s="3" t="s">
        <v>2</v>
      </c>
      <c r="D4" s="4"/>
      <c r="E4" s="4"/>
      <c r="F4" s="2"/>
    </row>
    <row r="5" spans="1:6" ht="23.25" thickBot="1" x14ac:dyDescent="0.3">
      <c r="A5" s="18" t="s">
        <v>3</v>
      </c>
      <c r="B5" s="19"/>
      <c r="C5" s="19"/>
      <c r="D5" s="19"/>
      <c r="E5" s="19"/>
      <c r="F5" s="20"/>
    </row>
    <row r="6" spans="1:6" ht="51" customHeight="1" thickBot="1" x14ac:dyDescent="0.3">
      <c r="A6" s="24" t="s">
        <v>4</v>
      </c>
      <c r="B6" s="25" t="s">
        <v>5</v>
      </c>
      <c r="C6" s="26" t="s">
        <v>6</v>
      </c>
      <c r="D6" s="26" t="s">
        <v>7</v>
      </c>
      <c r="E6" s="26" t="s">
        <v>8</v>
      </c>
      <c r="F6" s="27" t="s">
        <v>9</v>
      </c>
    </row>
    <row r="7" spans="1:6" ht="16.5" customHeight="1" x14ac:dyDescent="0.25">
      <c r="A7" s="21"/>
      <c r="B7" s="22" t="s">
        <v>10</v>
      </c>
      <c r="C7" s="23">
        <v>33585566</v>
      </c>
      <c r="D7" s="57">
        <v>34400062</v>
      </c>
      <c r="E7" s="57">
        <v>28816654.43</v>
      </c>
      <c r="F7" s="58">
        <f>D7*1.05+5500000+3591617.47</f>
        <v>45211682.57</v>
      </c>
    </row>
    <row r="8" spans="1:6" ht="15.75" x14ac:dyDescent="0.25">
      <c r="A8" s="5" t="s">
        <v>11</v>
      </c>
      <c r="B8" s="6" t="s">
        <v>12</v>
      </c>
      <c r="C8" s="7">
        <f>53216/1920*1720</f>
        <v>47672.666666666664</v>
      </c>
      <c r="D8" s="59">
        <v>47673</v>
      </c>
      <c r="E8" s="60">
        <v>0</v>
      </c>
      <c r="F8" s="61">
        <f>D8</f>
        <v>47673</v>
      </c>
    </row>
    <row r="9" spans="1:6" ht="47.25" x14ac:dyDescent="0.25">
      <c r="A9" s="5" t="s">
        <v>13</v>
      </c>
      <c r="B9" s="6" t="s">
        <v>14</v>
      </c>
      <c r="C9" s="7">
        <v>262234</v>
      </c>
      <c r="D9" s="59">
        <v>204774</v>
      </c>
      <c r="E9" s="60">
        <v>0</v>
      </c>
      <c r="F9" s="61">
        <f>C9</f>
        <v>262234</v>
      </c>
    </row>
    <row r="10" spans="1:6" ht="31.5" x14ac:dyDescent="0.25">
      <c r="A10" s="5" t="s">
        <v>15</v>
      </c>
      <c r="B10" s="6" t="s">
        <v>16</v>
      </c>
      <c r="C10" s="7">
        <v>12000</v>
      </c>
      <c r="D10" s="59">
        <v>9000</v>
      </c>
      <c r="E10" s="59">
        <v>0</v>
      </c>
      <c r="F10" s="61">
        <f>C10</f>
        <v>12000</v>
      </c>
    </row>
    <row r="11" spans="1:6" ht="15.75" x14ac:dyDescent="0.25">
      <c r="A11" s="9">
        <v>3111</v>
      </c>
      <c r="B11" s="6" t="s">
        <v>17</v>
      </c>
      <c r="C11" s="7">
        <v>0</v>
      </c>
      <c r="D11" s="59">
        <v>309653.65000000002</v>
      </c>
      <c r="E11" s="59">
        <v>309653.65000000002</v>
      </c>
      <c r="F11" s="61">
        <v>0</v>
      </c>
    </row>
    <row r="12" spans="1:6" ht="15.75" x14ac:dyDescent="0.25">
      <c r="A12" s="9">
        <v>3113</v>
      </c>
      <c r="B12" s="8" t="s">
        <v>18</v>
      </c>
      <c r="C12" s="7">
        <v>0</v>
      </c>
      <c r="D12" s="59">
        <v>1288618.98</v>
      </c>
      <c r="E12" s="59">
        <v>1288618.98</v>
      </c>
      <c r="F12" s="62">
        <v>0</v>
      </c>
    </row>
    <row r="13" spans="1:6" ht="15.75" x14ac:dyDescent="0.25">
      <c r="A13" s="5" t="s">
        <v>19</v>
      </c>
      <c r="B13" s="6" t="s">
        <v>20</v>
      </c>
      <c r="C13" s="7">
        <v>6000</v>
      </c>
      <c r="D13" s="59">
        <v>6000</v>
      </c>
      <c r="E13" s="59">
        <v>3700</v>
      </c>
      <c r="F13" s="61">
        <f>C13</f>
        <v>6000</v>
      </c>
    </row>
    <row r="14" spans="1:6" ht="47.25" x14ac:dyDescent="0.25">
      <c r="A14" s="9">
        <v>3399</v>
      </c>
      <c r="B14" s="6" t="s">
        <v>21</v>
      </c>
      <c r="C14" s="7">
        <v>0</v>
      </c>
      <c r="D14" s="59">
        <v>3000</v>
      </c>
      <c r="E14" s="59">
        <v>1116</v>
      </c>
      <c r="F14" s="61">
        <f>D14</f>
        <v>3000</v>
      </c>
    </row>
    <row r="15" spans="1:6" ht="31.5" x14ac:dyDescent="0.25">
      <c r="A15" s="5" t="s">
        <v>22</v>
      </c>
      <c r="B15" s="6" t="s">
        <v>23</v>
      </c>
      <c r="C15" s="7">
        <v>106000</v>
      </c>
      <c r="D15" s="59">
        <v>116000</v>
      </c>
      <c r="E15" s="59">
        <v>62124</v>
      </c>
      <c r="F15" s="61">
        <v>0</v>
      </c>
    </row>
    <row r="16" spans="1:6" ht="15.75" x14ac:dyDescent="0.25">
      <c r="A16" s="5" t="s">
        <v>24</v>
      </c>
      <c r="B16" s="6" t="s">
        <v>25</v>
      </c>
      <c r="C16" s="7">
        <v>1300000</v>
      </c>
      <c r="D16" s="59">
        <v>1470000</v>
      </c>
      <c r="E16" s="59">
        <v>1366991</v>
      </c>
      <c r="F16" s="61">
        <v>1500000</v>
      </c>
    </row>
    <row r="17" spans="1:6" ht="15.75" x14ac:dyDescent="0.25">
      <c r="A17" s="9">
        <v>3613</v>
      </c>
      <c r="B17" s="6" t="s">
        <v>26</v>
      </c>
      <c r="C17" s="7">
        <v>180000</v>
      </c>
      <c r="D17" s="59">
        <v>215150</v>
      </c>
      <c r="E17" s="59">
        <v>203450</v>
      </c>
      <c r="F17" s="61">
        <v>180000</v>
      </c>
    </row>
    <row r="18" spans="1:6" ht="15.75" x14ac:dyDescent="0.25">
      <c r="A18" s="9">
        <v>3631</v>
      </c>
      <c r="B18" s="6" t="s">
        <v>27</v>
      </c>
      <c r="C18" s="7">
        <v>0</v>
      </c>
      <c r="D18" s="59">
        <v>0</v>
      </c>
      <c r="E18" s="59">
        <v>0</v>
      </c>
      <c r="F18" s="61">
        <v>0</v>
      </c>
    </row>
    <row r="19" spans="1:6" ht="31.5" x14ac:dyDescent="0.25">
      <c r="A19" s="5" t="s">
        <v>28</v>
      </c>
      <c r="B19" s="6" t="s">
        <v>29</v>
      </c>
      <c r="C19" s="7">
        <v>10000</v>
      </c>
      <c r="D19" s="59">
        <v>7000</v>
      </c>
      <c r="E19" s="59">
        <v>0</v>
      </c>
      <c r="F19" s="61">
        <v>10000</v>
      </c>
    </row>
    <row r="20" spans="1:6" ht="31.5" x14ac:dyDescent="0.25">
      <c r="A20" s="5" t="s">
        <v>30</v>
      </c>
      <c r="B20" s="6" t="s">
        <v>31</v>
      </c>
      <c r="C20" s="7">
        <v>5000</v>
      </c>
      <c r="D20" s="59">
        <v>11000</v>
      </c>
      <c r="E20" s="59">
        <v>8460</v>
      </c>
      <c r="F20" s="61">
        <v>5000</v>
      </c>
    </row>
    <row r="21" spans="1:6" ht="47.25" x14ac:dyDescent="0.25">
      <c r="A21" s="9">
        <v>3723</v>
      </c>
      <c r="B21" s="6" t="s">
        <v>32</v>
      </c>
      <c r="C21" s="7">
        <v>0</v>
      </c>
      <c r="D21" s="59">
        <v>500</v>
      </c>
      <c r="E21" s="59">
        <v>60</v>
      </c>
      <c r="F21" s="61">
        <v>500</v>
      </c>
    </row>
    <row r="22" spans="1:6" ht="31.5" x14ac:dyDescent="0.25">
      <c r="A22" s="5" t="s">
        <v>33</v>
      </c>
      <c r="B22" s="6" t="s">
        <v>34</v>
      </c>
      <c r="C22" s="7">
        <v>270000</v>
      </c>
      <c r="D22" s="59">
        <v>369500</v>
      </c>
      <c r="E22" s="59">
        <v>273673</v>
      </c>
      <c r="F22" s="61">
        <v>370000</v>
      </c>
    </row>
    <row r="23" spans="1:6" ht="15.75" x14ac:dyDescent="0.25">
      <c r="A23" s="5" t="s">
        <v>35</v>
      </c>
      <c r="B23" s="6" t="s">
        <v>36</v>
      </c>
      <c r="C23" s="7">
        <v>80000</v>
      </c>
      <c r="D23" s="59">
        <v>80000</v>
      </c>
      <c r="E23" s="59">
        <v>77200</v>
      </c>
      <c r="F23" s="61">
        <v>80000</v>
      </c>
    </row>
    <row r="24" spans="1:6" ht="31.5" x14ac:dyDescent="0.25">
      <c r="A24" s="5" t="s">
        <v>37</v>
      </c>
      <c r="B24" s="6" t="s">
        <v>38</v>
      </c>
      <c r="C24" s="7">
        <v>0</v>
      </c>
      <c r="D24" s="59">
        <v>71525</v>
      </c>
      <c r="E24" s="59">
        <v>71525</v>
      </c>
      <c r="F24" s="61">
        <v>0</v>
      </c>
    </row>
    <row r="25" spans="1:6" ht="31.5" x14ac:dyDescent="0.25">
      <c r="A25" s="9">
        <v>5512</v>
      </c>
      <c r="B25" s="6" t="s">
        <v>39</v>
      </c>
      <c r="C25" s="7">
        <v>0</v>
      </c>
      <c r="D25" s="59">
        <v>0</v>
      </c>
      <c r="E25" s="59">
        <v>0</v>
      </c>
      <c r="F25" s="61">
        <v>0</v>
      </c>
    </row>
    <row r="26" spans="1:6" ht="15.75" x14ac:dyDescent="0.25">
      <c r="A26" s="5" t="s">
        <v>40</v>
      </c>
      <c r="B26" s="6" t="s">
        <v>41</v>
      </c>
      <c r="C26" s="7">
        <v>800000</v>
      </c>
      <c r="D26" s="59">
        <v>897475</v>
      </c>
      <c r="E26" s="59">
        <v>286216.46000000002</v>
      </c>
      <c r="F26" s="61">
        <v>300000</v>
      </c>
    </row>
    <row r="27" spans="1:6" ht="31.5" x14ac:dyDescent="0.25">
      <c r="A27" s="5" t="s">
        <v>42</v>
      </c>
      <c r="B27" s="6" t="s">
        <v>43</v>
      </c>
      <c r="C27" s="7">
        <v>0</v>
      </c>
      <c r="D27" s="59">
        <v>0</v>
      </c>
      <c r="E27" s="59">
        <v>0</v>
      </c>
      <c r="F27" s="61">
        <v>0</v>
      </c>
    </row>
    <row r="28" spans="1:6" ht="31.5" x14ac:dyDescent="0.25">
      <c r="A28" s="5" t="s">
        <v>44</v>
      </c>
      <c r="B28" s="6" t="s">
        <v>45</v>
      </c>
      <c r="C28" s="7">
        <v>0</v>
      </c>
      <c r="D28" s="59">
        <v>0</v>
      </c>
      <c r="E28" s="59">
        <v>0</v>
      </c>
      <c r="F28" s="61">
        <v>0</v>
      </c>
    </row>
    <row r="29" spans="1:6" ht="48" customHeight="1" thickBot="1" x14ac:dyDescent="0.3">
      <c r="A29" s="68">
        <v>6330</v>
      </c>
      <c r="B29" s="13" t="s">
        <v>46</v>
      </c>
      <c r="C29" s="14">
        <v>0</v>
      </c>
      <c r="D29" s="63">
        <v>0</v>
      </c>
      <c r="E29" s="63">
        <v>250000</v>
      </c>
      <c r="F29" s="64"/>
    </row>
    <row r="30" spans="1:6" ht="51" customHeight="1" thickBot="1" x14ac:dyDescent="0.3">
      <c r="A30" s="15" t="s">
        <v>47</v>
      </c>
      <c r="B30" s="16"/>
      <c r="C30" s="17">
        <f>SUM(C7:C29)</f>
        <v>36664472.666666664</v>
      </c>
      <c r="D30" s="17">
        <f>SUM(D7:D29)</f>
        <v>39506931.629999995</v>
      </c>
      <c r="E30" s="17">
        <f>SUM(E7:E29)</f>
        <v>33019442.52</v>
      </c>
      <c r="F30" s="65">
        <f>SUM(F7:F28)</f>
        <v>47988089.57</v>
      </c>
    </row>
    <row r="32" spans="1:6" ht="16.5" thickBot="1" x14ac:dyDescent="0.3">
      <c r="A32" s="3"/>
      <c r="B32" s="4"/>
      <c r="C32" s="3" t="s">
        <v>2</v>
      </c>
    </row>
    <row r="33" spans="1:6" ht="23.25" thickBot="1" x14ac:dyDescent="0.3">
      <c r="A33" s="33" t="s">
        <v>48</v>
      </c>
      <c r="B33" s="34"/>
      <c r="C33" s="34"/>
      <c r="D33" s="34"/>
      <c r="E33" s="34"/>
      <c r="F33" s="35"/>
    </row>
    <row r="34" spans="1:6" ht="48" thickBot="1" x14ac:dyDescent="0.3">
      <c r="A34" s="24" t="s">
        <v>4</v>
      </c>
      <c r="B34" s="25" t="s">
        <v>5</v>
      </c>
      <c r="C34" s="26" t="s">
        <v>6</v>
      </c>
      <c r="D34" s="26" t="s">
        <v>7</v>
      </c>
      <c r="E34" s="26" t="s">
        <v>8</v>
      </c>
      <c r="F34" s="27" t="s">
        <v>9</v>
      </c>
    </row>
    <row r="35" spans="1:6" ht="63" x14ac:dyDescent="0.25">
      <c r="A35" s="21" t="s">
        <v>49</v>
      </c>
      <c r="B35" s="22" t="s">
        <v>50</v>
      </c>
      <c r="C35" s="23">
        <v>15000</v>
      </c>
      <c r="D35" s="57">
        <v>35000</v>
      </c>
      <c r="E35" s="57">
        <v>26137</v>
      </c>
      <c r="F35" s="58">
        <v>35000</v>
      </c>
    </row>
    <row r="36" spans="1:6" ht="15.75" x14ac:dyDescent="0.25">
      <c r="A36" s="5" t="s">
        <v>51</v>
      </c>
      <c r="B36" s="6" t="s">
        <v>52</v>
      </c>
      <c r="C36" s="7">
        <v>500000</v>
      </c>
      <c r="D36" s="59">
        <v>10780000</v>
      </c>
      <c r="E36" s="59">
        <v>278429.46999999997</v>
      </c>
      <c r="F36" s="61">
        <v>18300000</v>
      </c>
    </row>
    <row r="37" spans="1:6" ht="31.5" x14ac:dyDescent="0.25">
      <c r="A37" s="5" t="s">
        <v>53</v>
      </c>
      <c r="B37" s="6" t="s">
        <v>54</v>
      </c>
      <c r="C37" s="7">
        <v>700000</v>
      </c>
      <c r="D37" s="59">
        <v>1900000</v>
      </c>
      <c r="E37" s="59">
        <v>0</v>
      </c>
      <c r="F37" s="61">
        <v>0</v>
      </c>
    </row>
    <row r="38" spans="1:6" ht="31.5" x14ac:dyDescent="0.25">
      <c r="A38" s="5" t="s">
        <v>55</v>
      </c>
      <c r="B38" s="6" t="s">
        <v>56</v>
      </c>
      <c r="C38" s="7">
        <v>0</v>
      </c>
      <c r="D38" s="59">
        <v>0</v>
      </c>
      <c r="E38" s="59">
        <v>0</v>
      </c>
      <c r="F38" s="61">
        <v>0</v>
      </c>
    </row>
    <row r="39" spans="1:6" ht="31.5" x14ac:dyDescent="0.25">
      <c r="A39" s="5" t="s">
        <v>57</v>
      </c>
      <c r="B39" s="6" t="s">
        <v>58</v>
      </c>
      <c r="C39" s="7">
        <v>130000</v>
      </c>
      <c r="D39" s="59">
        <v>130000</v>
      </c>
      <c r="E39" s="59">
        <v>111536</v>
      </c>
      <c r="F39" s="61">
        <v>130000</v>
      </c>
    </row>
    <row r="40" spans="1:6" ht="15.75" x14ac:dyDescent="0.25">
      <c r="A40" s="5" t="s">
        <v>11</v>
      </c>
      <c r="B40" s="6" t="s">
        <v>12</v>
      </c>
      <c r="C40" s="7">
        <v>1200000</v>
      </c>
      <c r="D40" s="59">
        <v>1700000</v>
      </c>
      <c r="E40" s="59">
        <v>32649.43</v>
      </c>
      <c r="F40" s="61">
        <v>150000</v>
      </c>
    </row>
    <row r="41" spans="1:6" ht="31.5" x14ac:dyDescent="0.25">
      <c r="A41" s="5" t="s">
        <v>13</v>
      </c>
      <c r="B41" s="6" t="s">
        <v>14</v>
      </c>
      <c r="C41" s="7">
        <v>2600000</v>
      </c>
      <c r="D41" s="59">
        <v>2835000</v>
      </c>
      <c r="E41" s="59">
        <v>550194.18000000005</v>
      </c>
      <c r="F41" s="61">
        <v>7800000</v>
      </c>
    </row>
    <row r="42" spans="1:6" ht="31.5" x14ac:dyDescent="0.25">
      <c r="A42" s="5" t="s">
        <v>15</v>
      </c>
      <c r="B42" s="6" t="s">
        <v>16</v>
      </c>
      <c r="C42" s="7">
        <v>50000</v>
      </c>
      <c r="D42" s="59">
        <v>50000</v>
      </c>
      <c r="E42" s="59">
        <v>0</v>
      </c>
      <c r="F42" s="61">
        <v>50000</v>
      </c>
    </row>
    <row r="43" spans="1:6" ht="15.75" x14ac:dyDescent="0.25">
      <c r="A43" s="5" t="s">
        <v>59</v>
      </c>
      <c r="B43" s="6" t="s">
        <v>17</v>
      </c>
      <c r="C43" s="7">
        <v>1400000</v>
      </c>
      <c r="D43" s="59">
        <v>1325000</v>
      </c>
      <c r="E43" s="59">
        <v>1151926</v>
      </c>
      <c r="F43" s="61">
        <v>2578431</v>
      </c>
    </row>
    <row r="44" spans="1:6" ht="15.75" x14ac:dyDescent="0.25">
      <c r="A44" s="5" t="s">
        <v>60</v>
      </c>
      <c r="B44" s="6" t="s">
        <v>18</v>
      </c>
      <c r="C44" s="7">
        <v>6450000</v>
      </c>
      <c r="D44" s="59">
        <v>10753374</v>
      </c>
      <c r="E44" s="59">
        <v>9752075.7899999991</v>
      </c>
      <c r="F44" s="61">
        <v>13144000</v>
      </c>
    </row>
    <row r="45" spans="1:6" ht="15.75" x14ac:dyDescent="0.25">
      <c r="A45" s="9">
        <v>3141</v>
      </c>
      <c r="B45" s="6" t="s">
        <v>61</v>
      </c>
      <c r="C45" s="7">
        <v>0</v>
      </c>
      <c r="D45" s="59">
        <v>501448.84</v>
      </c>
      <c r="E45" s="59">
        <v>225325</v>
      </c>
      <c r="F45" s="61">
        <v>1150000</v>
      </c>
    </row>
    <row r="46" spans="1:6" ht="15.75" x14ac:dyDescent="0.25">
      <c r="A46" s="5" t="s">
        <v>19</v>
      </c>
      <c r="B46" s="6" t="s">
        <v>20</v>
      </c>
      <c r="C46" s="7">
        <v>6000</v>
      </c>
      <c r="D46" s="59">
        <v>6000</v>
      </c>
      <c r="E46" s="59">
        <v>1600</v>
      </c>
      <c r="F46" s="61">
        <v>6000</v>
      </c>
    </row>
    <row r="47" spans="1:6" ht="15.75" x14ac:dyDescent="0.25">
      <c r="A47" s="5" t="s">
        <v>62</v>
      </c>
      <c r="B47" s="6" t="s">
        <v>63</v>
      </c>
      <c r="C47" s="7">
        <v>40000</v>
      </c>
      <c r="D47" s="59">
        <v>40000</v>
      </c>
      <c r="E47" s="59">
        <v>0</v>
      </c>
      <c r="F47" s="61">
        <v>30000</v>
      </c>
    </row>
    <row r="48" spans="1:6" ht="63" x14ac:dyDescent="0.25">
      <c r="A48" s="5" t="s">
        <v>64</v>
      </c>
      <c r="B48" s="6" t="s">
        <v>65</v>
      </c>
      <c r="C48" s="7">
        <v>0</v>
      </c>
      <c r="D48" s="59">
        <v>0</v>
      </c>
      <c r="E48" s="59">
        <v>0</v>
      </c>
      <c r="F48" s="61">
        <v>0</v>
      </c>
    </row>
    <row r="49" spans="1:6" ht="31.5" x14ac:dyDescent="0.25">
      <c r="A49" s="5" t="s">
        <v>66</v>
      </c>
      <c r="B49" s="6" t="s">
        <v>67</v>
      </c>
      <c r="C49" s="7">
        <v>100000</v>
      </c>
      <c r="D49" s="59">
        <v>86000</v>
      </c>
      <c r="E49" s="59">
        <v>85293.93</v>
      </c>
      <c r="F49" s="61">
        <v>100000</v>
      </c>
    </row>
    <row r="50" spans="1:6" ht="47.25" x14ac:dyDescent="0.25">
      <c r="A50" s="5" t="s">
        <v>68</v>
      </c>
      <c r="B50" s="6" t="s">
        <v>21</v>
      </c>
      <c r="C50" s="7">
        <v>140000</v>
      </c>
      <c r="D50" s="59">
        <v>154000</v>
      </c>
      <c r="E50" s="7">
        <v>121866.8</v>
      </c>
      <c r="F50" s="61">
        <v>150000</v>
      </c>
    </row>
    <row r="51" spans="1:6" ht="31.5" x14ac:dyDescent="0.25">
      <c r="A51" s="5" t="s">
        <v>69</v>
      </c>
      <c r="B51" s="6" t="s">
        <v>70</v>
      </c>
      <c r="C51" s="7">
        <v>30000</v>
      </c>
      <c r="D51" s="59">
        <v>53100</v>
      </c>
      <c r="E51" s="59">
        <v>23590.04</v>
      </c>
      <c r="F51" s="61">
        <v>50000</v>
      </c>
    </row>
    <row r="52" spans="1:6" ht="15.75" x14ac:dyDescent="0.25">
      <c r="A52" s="5" t="s">
        <v>71</v>
      </c>
      <c r="B52" s="6" t="s">
        <v>72</v>
      </c>
      <c r="C52" s="7">
        <v>400000</v>
      </c>
      <c r="D52" s="59">
        <v>780410.16</v>
      </c>
      <c r="E52" s="59">
        <v>778148.86</v>
      </c>
      <c r="F52" s="61">
        <v>50000</v>
      </c>
    </row>
    <row r="53" spans="1:6" ht="31.5" x14ac:dyDescent="0.25">
      <c r="A53" s="5" t="s">
        <v>73</v>
      </c>
      <c r="B53" s="6" t="s">
        <v>74</v>
      </c>
      <c r="C53" s="7">
        <v>50000</v>
      </c>
      <c r="D53" s="59">
        <v>4987</v>
      </c>
      <c r="E53" s="59">
        <v>0</v>
      </c>
      <c r="F53" s="61">
        <v>50000</v>
      </c>
    </row>
    <row r="54" spans="1:6" ht="31.5" x14ac:dyDescent="0.25">
      <c r="A54" s="5" t="s">
        <v>22</v>
      </c>
      <c r="B54" s="6" t="s">
        <v>23</v>
      </c>
      <c r="C54" s="7">
        <v>300000</v>
      </c>
      <c r="D54" s="59">
        <v>2311000</v>
      </c>
      <c r="E54" s="59">
        <v>1973758.76</v>
      </c>
      <c r="F54" s="61">
        <v>1500000</v>
      </c>
    </row>
    <row r="55" spans="1:6" ht="15.75" x14ac:dyDescent="0.25">
      <c r="A55" s="5" t="s">
        <v>24</v>
      </c>
      <c r="B55" s="6" t="s">
        <v>25</v>
      </c>
      <c r="C55" s="7">
        <v>1700000</v>
      </c>
      <c r="D55" s="59">
        <v>1499000</v>
      </c>
      <c r="E55" s="59">
        <v>583322.73</v>
      </c>
      <c r="F55" s="61">
        <v>3270000</v>
      </c>
    </row>
    <row r="56" spans="1:6" ht="15.75" x14ac:dyDescent="0.25">
      <c r="A56" s="9">
        <v>3613</v>
      </c>
      <c r="B56" s="6" t="s">
        <v>26</v>
      </c>
      <c r="C56" s="7"/>
      <c r="D56" s="59"/>
      <c r="E56" s="7">
        <v>-6498.12</v>
      </c>
      <c r="F56" s="61">
        <v>0</v>
      </c>
    </row>
    <row r="57" spans="1:6" ht="15.75" x14ac:dyDescent="0.25">
      <c r="A57" s="5" t="s">
        <v>75</v>
      </c>
      <c r="B57" s="6" t="s">
        <v>27</v>
      </c>
      <c r="C57" s="7">
        <v>5300000</v>
      </c>
      <c r="D57" s="59">
        <v>3031138</v>
      </c>
      <c r="E57" s="59">
        <v>585532.56000000006</v>
      </c>
      <c r="F57" s="61">
        <v>3700000</v>
      </c>
    </row>
    <row r="58" spans="1:6" ht="15.75" x14ac:dyDescent="0.25">
      <c r="A58" s="5" t="s">
        <v>76</v>
      </c>
      <c r="B58" s="6" t="s">
        <v>77</v>
      </c>
      <c r="C58" s="7">
        <v>300000</v>
      </c>
      <c r="D58" s="59">
        <v>300000</v>
      </c>
      <c r="E58" s="59">
        <v>16000</v>
      </c>
      <c r="F58" s="61">
        <v>150000</v>
      </c>
    </row>
    <row r="59" spans="1:6" ht="15.75" x14ac:dyDescent="0.25">
      <c r="A59" s="5" t="s">
        <v>78</v>
      </c>
      <c r="B59" s="6" t="s">
        <v>79</v>
      </c>
      <c r="C59" s="7">
        <v>800000</v>
      </c>
      <c r="D59" s="59">
        <v>1361196</v>
      </c>
      <c r="E59" s="59">
        <v>710932</v>
      </c>
      <c r="F59" s="61">
        <v>200000</v>
      </c>
    </row>
    <row r="60" spans="1:6" ht="31.5" x14ac:dyDescent="0.25">
      <c r="A60" s="5" t="s">
        <v>28</v>
      </c>
      <c r="B60" s="6" t="s">
        <v>29</v>
      </c>
      <c r="C60" s="7">
        <v>5000</v>
      </c>
      <c r="D60" s="59">
        <v>5000</v>
      </c>
      <c r="E60" s="59">
        <v>0</v>
      </c>
      <c r="F60" s="61">
        <v>5000</v>
      </c>
    </row>
    <row r="61" spans="1:6" ht="31.5" x14ac:dyDescent="0.25">
      <c r="A61" s="5" t="s">
        <v>80</v>
      </c>
      <c r="B61" s="6" t="s">
        <v>81</v>
      </c>
      <c r="C61" s="7">
        <v>150000</v>
      </c>
      <c r="D61" s="59">
        <v>111524</v>
      </c>
      <c r="E61" s="59">
        <v>23474</v>
      </c>
      <c r="F61" s="61">
        <v>150000</v>
      </c>
    </row>
    <row r="62" spans="1:6" ht="31.5" x14ac:dyDescent="0.25">
      <c r="A62" s="5" t="s">
        <v>30</v>
      </c>
      <c r="B62" s="6" t="s">
        <v>31</v>
      </c>
      <c r="C62" s="7">
        <v>1600000</v>
      </c>
      <c r="D62" s="59">
        <v>1605500</v>
      </c>
      <c r="E62" s="59">
        <v>1511898.78</v>
      </c>
      <c r="F62" s="61">
        <v>2000000</v>
      </c>
    </row>
    <row r="63" spans="1:6" ht="47.25" x14ac:dyDescent="0.25">
      <c r="A63" s="5" t="s">
        <v>82</v>
      </c>
      <c r="B63" s="6" t="s">
        <v>32</v>
      </c>
      <c r="C63" s="7">
        <v>1030000</v>
      </c>
      <c r="D63" s="59">
        <v>1030000</v>
      </c>
      <c r="E63" s="59">
        <v>699648.39</v>
      </c>
      <c r="F63" s="61">
        <v>1000000</v>
      </c>
    </row>
    <row r="64" spans="1:6" ht="31.5" x14ac:dyDescent="0.25">
      <c r="A64" s="5" t="s">
        <v>33</v>
      </c>
      <c r="B64" s="6" t="s">
        <v>34</v>
      </c>
      <c r="C64" s="7">
        <v>300000</v>
      </c>
      <c r="D64" s="59">
        <v>300000</v>
      </c>
      <c r="E64" s="59">
        <v>257058.96</v>
      </c>
      <c r="F64" s="61">
        <v>400000</v>
      </c>
    </row>
    <row r="65" spans="1:6" ht="31.5" x14ac:dyDescent="0.25">
      <c r="A65" s="5" t="s">
        <v>37</v>
      </c>
      <c r="B65" s="6" t="s">
        <v>38</v>
      </c>
      <c r="C65" s="7">
        <v>6000000</v>
      </c>
      <c r="D65" s="59">
        <v>4505500</v>
      </c>
      <c r="E65" s="59">
        <v>3629062.67</v>
      </c>
      <c r="F65" s="66">
        <v>7100000</v>
      </c>
    </row>
    <row r="66" spans="1:6" ht="31.5" x14ac:dyDescent="0.25">
      <c r="A66" s="5" t="s">
        <v>83</v>
      </c>
      <c r="B66" s="6" t="s">
        <v>84</v>
      </c>
      <c r="C66" s="7">
        <v>0</v>
      </c>
      <c r="D66" s="59">
        <v>0</v>
      </c>
      <c r="E66" s="59">
        <v>0</v>
      </c>
      <c r="F66" s="61">
        <v>0</v>
      </c>
    </row>
    <row r="67" spans="1:6" ht="47.25" x14ac:dyDescent="0.25">
      <c r="A67" s="5" t="s">
        <v>85</v>
      </c>
      <c r="B67" s="6" t="s">
        <v>86</v>
      </c>
      <c r="C67" s="7">
        <v>0</v>
      </c>
      <c r="D67" s="59">
        <v>0</v>
      </c>
      <c r="E67" s="59">
        <v>0</v>
      </c>
      <c r="F67" s="61">
        <v>0</v>
      </c>
    </row>
    <row r="68" spans="1:6" ht="31.5" x14ac:dyDescent="0.25">
      <c r="A68" s="9">
        <v>4379</v>
      </c>
      <c r="B68" s="6" t="s">
        <v>87</v>
      </c>
      <c r="C68" s="7">
        <v>0</v>
      </c>
      <c r="D68" s="59">
        <v>24000</v>
      </c>
      <c r="E68" s="59">
        <v>9000</v>
      </c>
      <c r="F68" s="61">
        <v>24000</v>
      </c>
    </row>
    <row r="69" spans="1:6" ht="15.75" x14ac:dyDescent="0.25">
      <c r="A69" s="5" t="s">
        <v>88</v>
      </c>
      <c r="B69" s="6" t="s">
        <v>89</v>
      </c>
      <c r="C69" s="7">
        <v>30000</v>
      </c>
      <c r="D69" s="59">
        <v>30000</v>
      </c>
      <c r="E69" s="59">
        <v>0</v>
      </c>
      <c r="F69" s="61">
        <v>30000</v>
      </c>
    </row>
    <row r="70" spans="1:6" ht="31.5" x14ac:dyDescent="0.25">
      <c r="A70" s="5" t="s">
        <v>90</v>
      </c>
      <c r="B70" s="6" t="s">
        <v>39</v>
      </c>
      <c r="C70" s="7">
        <v>1550000</v>
      </c>
      <c r="D70" s="59">
        <v>1550000</v>
      </c>
      <c r="E70" s="59">
        <v>704536.41</v>
      </c>
      <c r="F70" s="61">
        <v>550000</v>
      </c>
    </row>
    <row r="71" spans="1:6" ht="15.75" x14ac:dyDescent="0.25">
      <c r="A71" s="5" t="s">
        <v>91</v>
      </c>
      <c r="B71" s="6" t="s">
        <v>92</v>
      </c>
      <c r="C71" s="7">
        <v>1700000</v>
      </c>
      <c r="D71" s="59">
        <v>1647000</v>
      </c>
      <c r="E71" s="59">
        <v>1373982</v>
      </c>
      <c r="F71" s="61">
        <v>1700000</v>
      </c>
    </row>
    <row r="72" spans="1:6" ht="15.75" x14ac:dyDescent="0.25">
      <c r="A72" s="9">
        <v>6114</v>
      </c>
      <c r="B72" s="6" t="s">
        <v>93</v>
      </c>
      <c r="C72" s="7">
        <v>0</v>
      </c>
      <c r="D72" s="59">
        <v>38319</v>
      </c>
      <c r="E72" s="59">
        <v>24539</v>
      </c>
      <c r="F72" s="61">
        <v>0</v>
      </c>
    </row>
    <row r="73" spans="1:6" ht="31.5" x14ac:dyDescent="0.25">
      <c r="A73" s="9">
        <v>6115</v>
      </c>
      <c r="B73" s="6" t="s">
        <v>94</v>
      </c>
      <c r="C73" s="7">
        <v>0</v>
      </c>
      <c r="D73" s="59">
        <v>0</v>
      </c>
      <c r="E73" s="59">
        <v>0</v>
      </c>
      <c r="F73" s="61">
        <v>40000</v>
      </c>
    </row>
    <row r="74" spans="1:6" ht="15.75" x14ac:dyDescent="0.25">
      <c r="A74" s="5" t="s">
        <v>40</v>
      </c>
      <c r="B74" s="6" t="s">
        <v>41</v>
      </c>
      <c r="C74" s="7">
        <v>6500000</v>
      </c>
      <c r="D74" s="59">
        <v>7135689</v>
      </c>
      <c r="E74" s="59">
        <v>6625892.3099999996</v>
      </c>
      <c r="F74" s="66">
        <v>9200000</v>
      </c>
    </row>
    <row r="75" spans="1:6" ht="31.5" x14ac:dyDescent="0.25">
      <c r="A75" s="5" t="s">
        <v>42</v>
      </c>
      <c r="B75" s="6" t="s">
        <v>43</v>
      </c>
      <c r="C75" s="7">
        <v>0</v>
      </c>
      <c r="D75" s="59">
        <v>0</v>
      </c>
      <c r="E75" s="59">
        <v>0</v>
      </c>
      <c r="F75" s="61">
        <v>0</v>
      </c>
    </row>
    <row r="76" spans="1:6" ht="31.5" x14ac:dyDescent="0.25">
      <c r="A76" s="5" t="s">
        <v>95</v>
      </c>
      <c r="B76" s="6" t="s">
        <v>96</v>
      </c>
      <c r="C76" s="7">
        <v>480000</v>
      </c>
      <c r="D76" s="59">
        <v>551000</v>
      </c>
      <c r="E76" s="59">
        <v>546882.81000000006</v>
      </c>
      <c r="F76" s="61">
        <v>600000</v>
      </c>
    </row>
    <row r="77" spans="1:6" ht="31.5" x14ac:dyDescent="0.25">
      <c r="A77" s="5" t="s">
        <v>44</v>
      </c>
      <c r="B77" s="6" t="s">
        <v>45</v>
      </c>
      <c r="C77" s="7">
        <v>0</v>
      </c>
      <c r="D77" s="59">
        <v>0</v>
      </c>
      <c r="E77" s="59">
        <v>0</v>
      </c>
      <c r="F77" s="61">
        <v>0</v>
      </c>
    </row>
    <row r="78" spans="1:6" ht="52.5" customHeight="1" thickBot="1" x14ac:dyDescent="0.3">
      <c r="A78" s="36">
        <v>6330</v>
      </c>
      <c r="B78" s="13" t="s">
        <v>46</v>
      </c>
      <c r="C78" s="14">
        <v>0</v>
      </c>
      <c r="D78" s="63">
        <v>0</v>
      </c>
      <c r="E78" s="63">
        <v>250000</v>
      </c>
      <c r="F78" s="64"/>
    </row>
    <row r="79" spans="1:6" ht="16.5" thickBot="1" x14ac:dyDescent="0.3">
      <c r="A79" s="15" t="s">
        <v>97</v>
      </c>
      <c r="B79" s="16"/>
      <c r="C79" s="17">
        <f>SUM(C35:C78)</f>
        <v>41556000</v>
      </c>
      <c r="D79" s="17">
        <f>SUM(D35:D78)</f>
        <v>58170186</v>
      </c>
      <c r="E79" s="17">
        <f>SUM(E35:E78)</f>
        <v>32657795.760000002</v>
      </c>
      <c r="F79" s="65">
        <f>SUM(F35:F78)</f>
        <v>75392431</v>
      </c>
    </row>
    <row r="80" spans="1:6" ht="16.5" thickBot="1" x14ac:dyDescent="0.3">
      <c r="A80" s="37"/>
      <c r="B80" s="38"/>
      <c r="C80" s="39"/>
      <c r="D80" s="40"/>
      <c r="E80" s="40"/>
      <c r="F80" s="41"/>
    </row>
    <row r="81" spans="1:6" ht="15.75" x14ac:dyDescent="0.25">
      <c r="A81" s="42" t="s">
        <v>98</v>
      </c>
      <c r="B81" s="43"/>
      <c r="C81" s="44">
        <f>C79</f>
        <v>41556000</v>
      </c>
      <c r="D81" s="44">
        <f t="shared" ref="D81:E81" si="0">D79</f>
        <v>58170186</v>
      </c>
      <c r="E81" s="44">
        <f t="shared" si="0"/>
        <v>32657795.760000002</v>
      </c>
      <c r="F81" s="45">
        <f t="shared" ref="F81" si="1">F79</f>
        <v>75392431</v>
      </c>
    </row>
    <row r="82" spans="1:6" ht="15.75" x14ac:dyDescent="0.25">
      <c r="A82" s="29" t="s">
        <v>99</v>
      </c>
      <c r="B82" s="12"/>
      <c r="C82" s="11">
        <f>C30</f>
        <v>36664472.666666664</v>
      </c>
      <c r="D82" s="11">
        <f>D30</f>
        <v>39506931.629999995</v>
      </c>
      <c r="E82" s="11">
        <f>E30</f>
        <v>33019442.52</v>
      </c>
      <c r="F82" s="28">
        <f t="shared" ref="F82" si="2">F30</f>
        <v>47988089.57</v>
      </c>
    </row>
    <row r="83" spans="1:6" ht="16.5" thickBot="1" x14ac:dyDescent="0.3">
      <c r="A83" s="30" t="s">
        <v>100</v>
      </c>
      <c r="B83" s="31"/>
      <c r="C83" s="10">
        <f>C81-C82</f>
        <v>4891527.3333333358</v>
      </c>
      <c r="D83" s="10">
        <f t="shared" ref="D83" si="3">D81-D82</f>
        <v>18663254.370000005</v>
      </c>
      <c r="E83" s="10">
        <f>E81-E82</f>
        <v>-361646.75999999791</v>
      </c>
      <c r="F83" s="32">
        <f>F81-F82</f>
        <v>27404341.43</v>
      </c>
    </row>
    <row r="84" spans="1:6" ht="15.75" x14ac:dyDescent="0.25">
      <c r="A84" s="2" t="s">
        <v>103</v>
      </c>
      <c r="B84" s="2"/>
      <c r="C84" s="2"/>
      <c r="D84" s="2"/>
      <c r="E84" s="2"/>
      <c r="F84" s="2"/>
    </row>
    <row r="85" spans="1:6" ht="16.5" thickBot="1" x14ac:dyDescent="0.3">
      <c r="A85" s="2"/>
      <c r="B85" s="2"/>
      <c r="C85" s="2"/>
      <c r="D85" s="2"/>
      <c r="E85" s="2"/>
      <c r="F85" s="2"/>
    </row>
    <row r="86" spans="1:6" ht="15.75" x14ac:dyDescent="0.25">
      <c r="A86" s="46" t="s">
        <v>104</v>
      </c>
      <c r="B86" s="47"/>
      <c r="C86" s="48"/>
      <c r="D86" s="49">
        <v>12500000</v>
      </c>
      <c r="E86" s="2"/>
      <c r="F86" s="2"/>
    </row>
    <row r="87" spans="1:6" ht="16.5" thickBot="1" x14ac:dyDescent="0.3">
      <c r="A87" s="50" t="s">
        <v>105</v>
      </c>
      <c r="B87" s="51"/>
      <c r="C87" s="52"/>
      <c r="D87" s="53">
        <v>18000000</v>
      </c>
      <c r="E87" s="67"/>
      <c r="F87" s="2"/>
    </row>
    <row r="88" spans="1:6" ht="16.5" thickBot="1" x14ac:dyDescent="0.3">
      <c r="A88" s="54" t="s">
        <v>107</v>
      </c>
      <c r="B88" s="55"/>
      <c r="C88" s="55"/>
      <c r="D88" s="56">
        <f>-F83+D86+D87</f>
        <v>3095658.5700000003</v>
      </c>
      <c r="F88" s="2"/>
    </row>
    <row r="89" spans="1:6" ht="15.75" x14ac:dyDescent="0.25">
      <c r="F89" s="2"/>
    </row>
    <row r="90" spans="1:6" ht="15.75" x14ac:dyDescent="0.25">
      <c r="A90" s="2" t="s">
        <v>101</v>
      </c>
      <c r="B90" s="2"/>
      <c r="C90" s="2" t="s">
        <v>102</v>
      </c>
      <c r="F90" s="2"/>
    </row>
    <row r="92" spans="1:6" ht="15.75" x14ac:dyDescent="0.25">
      <c r="A92" s="2" t="s">
        <v>106</v>
      </c>
    </row>
  </sheetData>
  <mergeCells count="5">
    <mergeCell ref="A80:B80"/>
    <mergeCell ref="A81:B81"/>
    <mergeCell ref="A82:B82"/>
    <mergeCell ref="A83:B83"/>
    <mergeCell ref="A3:F3"/>
  </mergeCells>
  <pageMargins left="0.7" right="0.7" top="0.78740157499999996" bottom="0.78740157499999996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Jaroslav Paznocht - Obec Středokluky</dc:creator>
  <cp:lastModifiedBy>Jaroslav Paznocht - Obec Středokluky</cp:lastModifiedBy>
  <dcterms:created xsi:type="dcterms:W3CDTF">2025-11-29T21:26:19Z</dcterms:created>
  <dcterms:modified xsi:type="dcterms:W3CDTF">2025-11-29T22:00:18Z</dcterms:modified>
</cp:coreProperties>
</file>