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rosta\Dropbox\10 projekty\2019-02 Úvěrový rámec\Zaslané\"/>
    </mc:Choice>
  </mc:AlternateContent>
  <xr:revisionPtr revIDLastSave="0" documentId="13_ncr:1_{C6AD288E-FF46-478F-97AF-A2CF7FE52AAA}" xr6:coauthVersionLast="45" xr6:coauthVersionMax="45" xr10:uidLastSave="{00000000-0000-0000-0000-000000000000}"/>
  <bookViews>
    <workbookView xWindow="-120" yWindow="-120" windowWidth="29040" windowHeight="15840" xr2:uid="{2736ADDC-A41F-4B47-BB05-E153463C0D34}"/>
  </bookViews>
  <sheets>
    <sheet name="Krycí list" sheetId="2" r:id="rId1"/>
    <sheet name="Výpočet ceny" sheetId="1" r:id="rId2"/>
  </sheets>
  <definedNames>
    <definedName name="OLE_LINK33" localSheetId="0">'Krycí list'!$E$13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1" l="1"/>
  <c r="C27" i="1"/>
  <c r="C28" i="2" l="1"/>
  <c r="F7" i="1" l="1"/>
  <c r="F8" i="1" s="1"/>
  <c r="F9" i="1" s="1"/>
  <c r="F10" i="1" s="1"/>
  <c r="F11" i="1" s="1"/>
  <c r="F12" i="1" s="1"/>
  <c r="F13" i="1" s="1"/>
  <c r="F14" i="1" s="1"/>
  <c r="G7" i="1" l="1"/>
  <c r="G8" i="1" l="1"/>
  <c r="G9" i="1" l="1"/>
  <c r="G10" i="1" l="1"/>
  <c r="G11" i="1" l="1"/>
  <c r="G12" i="1" l="1"/>
  <c r="D15" i="1" l="1"/>
  <c r="G13" i="1"/>
  <c r="F15" i="1" l="1"/>
  <c r="G15" i="1" s="1"/>
  <c r="D22" i="1"/>
  <c r="G14" i="1"/>
  <c r="C34" i="1" s="1"/>
  <c r="D26" i="1"/>
  <c r="D21" i="1"/>
  <c r="D17" i="1"/>
  <c r="D23" i="1"/>
  <c r="D24" i="1"/>
  <c r="D19" i="1"/>
  <c r="D18" i="1"/>
  <c r="D25" i="1"/>
  <c r="D16" i="1"/>
  <c r="D20" i="1"/>
  <c r="D27" i="1" l="1"/>
  <c r="F16" i="1"/>
  <c r="G16" i="1" s="1"/>
  <c r="F17" i="1" l="1"/>
  <c r="F18" i="1" s="1"/>
  <c r="G17" i="1" l="1"/>
  <c r="G18" i="1"/>
  <c r="F19" i="1"/>
  <c r="F20" i="1" l="1"/>
  <c r="G19" i="1"/>
  <c r="F21" i="1" l="1"/>
  <c r="G20" i="1"/>
  <c r="F22" i="1" l="1"/>
  <c r="G21" i="1"/>
  <c r="F23" i="1" l="1"/>
  <c r="G22" i="1"/>
  <c r="F24" i="1" l="1"/>
  <c r="G23" i="1"/>
  <c r="F25" i="1" l="1"/>
  <c r="G24" i="1"/>
  <c r="F26" i="1" l="1"/>
  <c r="G26" i="1" s="1"/>
  <c r="G25" i="1"/>
  <c r="G27" i="1" l="1"/>
  <c r="C35" i="1"/>
  <c r="C36" i="1"/>
  <c r="C38" i="1" l="1"/>
  <c r="A28" i="2"/>
  <c r="F28" i="2" s="1"/>
</calcChain>
</file>

<file path=xl/sharedStrings.xml><?xml version="1.0" encoding="utf-8"?>
<sst xmlns="http://schemas.openxmlformats.org/spreadsheetml/2006/main" count="92" uniqueCount="70">
  <si>
    <t xml:space="preserve">Půjčka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</si>
  <si>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</si>
  <si>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</si>
  <si>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</si>
  <si>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</si>
  <si>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</si>
  <si>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</si>
  <si>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</si>
  <si>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</si>
  <si>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</si>
  <si>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Leden</t>
  </si>
  <si>
    <t>Únor</t>
  </si>
  <si>
    <t>Březen</t>
  </si>
  <si>
    <t>Splátka</t>
  </si>
  <si>
    <t>Financování</t>
  </si>
  <si>
    <t>Kumulovaná půjčka</t>
  </si>
  <si>
    <t>Úrok</t>
  </si>
  <si>
    <t>Výše úroku</t>
  </si>
  <si>
    <t>OPŽP 1</t>
  </si>
  <si>
    <t>OPŽP 2</t>
  </si>
  <si>
    <t>Úrok celkem</t>
  </si>
  <si>
    <t xml:space="preserve">Celkem </t>
  </si>
  <si>
    <t>Vlastní</t>
  </si>
  <si>
    <t>Úrok 2020</t>
  </si>
  <si>
    <t>Úrok 2021</t>
  </si>
  <si>
    <t>Další náklady celkem</t>
  </si>
  <si>
    <t>Celková cena</t>
  </si>
  <si>
    <t>KRYCÍ LIST NABÍDKY</t>
  </si>
  <si>
    <t>Veřejná zakázka malého rozsahu na poskytnutí investičního úvěru</t>
  </si>
  <si>
    <t xml:space="preserve">dle ust. § 31 zákona č. 137/2006 Sb., o veřejných zakázkách, v platném znění </t>
  </si>
  <si>
    <t>Název:</t>
  </si>
  <si>
    <t>Základní identifikační údaje</t>
  </si>
  <si>
    <t>Zadavatel</t>
  </si>
  <si>
    <t xml:space="preserve">Název: </t>
  </si>
  <si>
    <t>Obec Středokluky</t>
  </si>
  <si>
    <t xml:space="preserve">Sídlo: </t>
  </si>
  <si>
    <t>Lidická 61, 252 68 Středokluky</t>
  </si>
  <si>
    <t xml:space="preserve">IČO:  </t>
  </si>
  <si>
    <t xml:space="preserve">Osoba oprávněná jednat jménem zadavatele: </t>
  </si>
  <si>
    <t>Ing. Jaroslav Paznocht</t>
  </si>
  <si>
    <t>Uchazeč</t>
  </si>
  <si>
    <t>Sídlo/místo podnikání:</t>
  </si>
  <si>
    <t>Korespondenční adresa:</t>
  </si>
  <si>
    <t xml:space="preserve">DIČ: </t>
  </si>
  <si>
    <t xml:space="preserve">Osoba oprávněná za uchazeče jednat: </t>
  </si>
  <si>
    <t xml:space="preserve">Kontaktní osoba:  </t>
  </si>
  <si>
    <t xml:space="preserve">Tel./fax: </t>
  </si>
  <si>
    <t xml:space="preserve">E-mail:  </t>
  </si>
  <si>
    <t xml:space="preserve">Celková cena za provedení celého předmětu plnění veřejné zakázky: </t>
  </si>
  <si>
    <t>Osoba oprávněná za uchazeče jednat</t>
  </si>
  <si>
    <t>Podpis oprávněné osoby</t>
  </si>
  <si>
    <t>........................................</t>
  </si>
  <si>
    <t>razítko</t>
  </si>
  <si>
    <t>Datum</t>
  </si>
  <si>
    <t xml:space="preserve">Titul, jméno, příjmení      </t>
  </si>
  <si>
    <t>Funkce</t>
  </si>
  <si>
    <t>Tabulka výpočtu ceny</t>
  </si>
  <si>
    <t>Ceník</t>
  </si>
  <si>
    <t>Úkon</t>
  </si>
  <si>
    <t>Cena</t>
  </si>
  <si>
    <t>MJ</t>
  </si>
  <si>
    <t>Cena celkem</t>
  </si>
  <si>
    <t>Další náklady</t>
  </si>
  <si>
    <t>Doplňte</t>
  </si>
  <si>
    <t>Úrok v Kč</t>
  </si>
  <si>
    <t>Celková cena se vypočítá automaticky vyplněním zažlucených políček - "Výše úroku", kde bude vyplněna roční úroková sazba v % vč. marže a "Další náklady celkem", kam patří všechny další náklady včerpání úvěru v Kč dle vzorové tabulky. V zažlucené části "Ceník"  vyplňte jednotlivé úkony a jejich sazby (součet za tento úvěr bude v políčku "Další náklady celkem".</t>
  </si>
  <si>
    <t>Poskytnutí úvěru na předfinancovaní dotace Intenzifikace ČOV</t>
  </si>
  <si>
    <t>00241695</t>
  </si>
  <si>
    <t>Cena je vypočítána na základě dvou parametrů - A úrok vyjádřený v Kč počítaný jako úroková sazba vydělená 12 a vynásobená čerpanou výší úvěru k 1.1. daného měsíce, B - celkové náklady na vedení úvěru.</t>
  </si>
  <si>
    <t>Pozn. částky jsou odhadem.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</si>
</sst>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\ _K_č_-;\-* #,##0\ _K_č_-;_-* &quot;-&quot;??\ _K_č_-;_-@_-"/>
    <numFmt numFmtId="165" formatCode="_-* #,##0_-;\-* #,##0_-;_-* &quot;-&quot;??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8"/>
      <color theme="1"/>
      <name val="Tahoma"/>
      <family val="2"/>
      <charset val="238"/>
    </font>
    <font>
      <sz val="2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0" applyFont="1"/>
    <xf numFmtId="164" fontId="0" fillId="0" borderId="0" xfId="0" applyNumberFormat="1"/>
    <xf numFmtId="165" fontId="0" fillId="0" borderId="0" xfId="0" applyNumberFormat="1"/>
    <xf numFmtId="165" fontId="0" fillId="0" borderId="0" xfId="1" applyNumberFormat="1" applyFont="1"/>
    <xf numFmtId="0" fontId="0" fillId="2" borderId="0" xfId="0" applyFill="1"/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9" fontId="0" fillId="2" borderId="0" xfId="2" applyFont="1" applyFill="1"/>
    <xf numFmtId="165" fontId="0" fillId="0" borderId="0" xfId="1" applyNumberFormat="1" applyFont="1" applyBorder="1"/>
    <xf numFmtId="165" fontId="0" fillId="0" borderId="0" xfId="0" applyNumberFormat="1" applyBorder="1"/>
    <xf numFmtId="164" fontId="0" fillId="0" borderId="11" xfId="0" applyNumberFormat="1" applyBorder="1"/>
    <xf numFmtId="0" fontId="4" fillId="0" borderId="11" xfId="0" applyFont="1" applyBorder="1"/>
    <xf numFmtId="0" fontId="4" fillId="0" borderId="22" xfId="0" applyFont="1" applyBorder="1"/>
    <xf numFmtId="0" fontId="4" fillId="0" borderId="21" xfId="0" applyFont="1" applyBorder="1"/>
    <xf numFmtId="165" fontId="4" fillId="0" borderId="13" xfId="0" applyNumberFormat="1" applyFont="1" applyBorder="1"/>
    <xf numFmtId="0" fontId="4" fillId="0" borderId="13" xfId="0" applyFont="1" applyBorder="1"/>
    <xf numFmtId="164" fontId="4" fillId="0" borderId="21" xfId="0" applyNumberFormat="1" applyFont="1" applyBorder="1"/>
    <xf numFmtId="0" fontId="0" fillId="0" borderId="22" xfId="0" applyBorder="1"/>
    <xf numFmtId="0" fontId="0" fillId="0" borderId="13" xfId="0" applyBorder="1"/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2" borderId="22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4" xfId="0" applyBorder="1" applyAlignment="1">
      <alignment vertical="center" wrapText="1"/>
    </xf>
    <xf numFmtId="43" fontId="5" fillId="0" borderId="15" xfId="1" applyFont="1" applyBorder="1" applyAlignment="1">
      <alignment vertical="center"/>
    </xf>
    <xf numFmtId="43" fontId="5" fillId="0" borderId="23" xfId="1" applyFont="1" applyBorder="1" applyAlignment="1">
      <alignment vertical="center"/>
    </xf>
    <xf numFmtId="43" fontId="5" fillId="0" borderId="6" xfId="1" applyFont="1" applyBorder="1" applyAlignment="1">
      <alignment vertical="center"/>
    </xf>
    <xf numFmtId="43" fontId="5" fillId="0" borderId="10" xfId="1" applyFont="1" applyBorder="1" applyAlignment="1">
      <alignment vertical="center"/>
    </xf>
    <xf numFmtId="43" fontId="6" fillId="0" borderId="19" xfId="1" applyFont="1" applyBorder="1" applyAlignment="1">
      <alignment vertical="center"/>
    </xf>
    <xf numFmtId="43" fontId="6" fillId="0" borderId="16" xfId="1" applyFont="1" applyBorder="1" applyAlignment="1">
      <alignment vertical="center"/>
    </xf>
    <xf numFmtId="43" fontId="6" fillId="0" borderId="23" xfId="1" applyFont="1" applyBorder="1" applyAlignment="1">
      <alignment vertical="center"/>
    </xf>
    <xf numFmtId="43" fontId="6" fillId="0" borderId="20" xfId="1" applyFont="1" applyBorder="1" applyAlignment="1">
      <alignment vertical="center"/>
    </xf>
    <xf numFmtId="43" fontId="6" fillId="0" borderId="7" xfId="1" applyFont="1" applyBorder="1" applyAlignment="1">
      <alignment vertical="center"/>
    </xf>
    <xf numFmtId="43" fontId="6" fillId="0" borderId="10" xfId="1" applyFont="1" applyBorder="1" applyAlignment="1">
      <alignment vertical="center"/>
    </xf>
    <xf numFmtId="43" fontId="5" fillId="0" borderId="19" xfId="1" applyFont="1" applyBorder="1" applyAlignment="1">
      <alignment vertical="center"/>
    </xf>
    <xf numFmtId="43" fontId="5" fillId="0" borderId="17" xfId="1" applyFont="1" applyBorder="1" applyAlignment="1">
      <alignment vertical="center"/>
    </xf>
    <xf numFmtId="43" fontId="5" fillId="0" borderId="20" xfId="1" applyFont="1" applyBorder="1" applyAlignment="1">
      <alignment vertical="center"/>
    </xf>
    <xf numFmtId="43" fontId="5" fillId="0" borderId="8" xfId="1" applyFont="1" applyBorder="1" applyAlignment="1">
      <alignment vertical="center"/>
    </xf>
    <xf numFmtId="0" fontId="5" fillId="0" borderId="2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3" fillId="2" borderId="23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3" fillId="2" borderId="31" xfId="0" applyFont="1" applyFill="1" applyBorder="1" applyAlignment="1">
      <alignment vertical="center" wrapText="1"/>
    </xf>
    <xf numFmtId="0" fontId="3" fillId="2" borderId="29" xfId="0" applyFont="1" applyFill="1" applyBorder="1" applyAlignment="1">
      <alignment vertical="center" wrapText="1"/>
    </xf>
    <xf numFmtId="0" fontId="3" fillId="2" borderId="32" xfId="0" applyFont="1" applyFill="1" applyBorder="1" applyAlignment="1">
      <alignment vertical="center" wrapText="1"/>
    </xf>
    <xf numFmtId="0" fontId="4" fillId="0" borderId="24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/>
    </xf>
  </cellXfs>
  <cellStyles count="3">
    <cellStyle name="Čárka" xfId="1" builtinId="3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344DF-BA40-4FA8-899F-376DE409C485}">
  <dimension ref="A1:H37"/>
  <sheetViews>
    <sheetView tabSelected="1" workbookViewId="0">
      <selection activeCell="E13" sqref="E13:G13"/>
    </sheetView>
  </sheetViews>
  <sheetFormatPr defaultRowHeight="15" x14ac:dyDescent="0.25"/>
  <cols>
    <col min="7" max="7" width="23.42578125" customWidth="1"/>
  </cols>
  <sheetData>
    <row r="1" spans="1:8" ht="15.75" thickTop="1" x14ac:dyDescent="0.25">
      <c r="A1" s="23" t="s">
        <v>27</v>
      </c>
      <c r="B1" s="24"/>
      <c r="C1" s="24"/>
      <c r="D1" s="24"/>
      <c r="E1" s="24"/>
      <c r="F1" s="24"/>
      <c r="G1" s="25"/>
      <c r="H1" s="6"/>
    </row>
    <row r="2" spans="1:8" x14ac:dyDescent="0.25">
      <c r="A2" s="26"/>
      <c r="B2" s="27"/>
      <c r="C2" s="27"/>
      <c r="D2" s="27"/>
      <c r="E2" s="27"/>
      <c r="F2" s="27"/>
      <c r="G2" s="28"/>
      <c r="H2" s="6"/>
    </row>
    <row r="3" spans="1:8" ht="15.75" thickBot="1" x14ac:dyDescent="0.3">
      <c r="A3" s="29"/>
      <c r="B3" s="30"/>
      <c r="C3" s="30"/>
      <c r="D3" s="30"/>
      <c r="E3" s="30"/>
      <c r="F3" s="30"/>
      <c r="G3" s="31"/>
      <c r="H3" s="6"/>
    </row>
    <row r="4" spans="1:8" ht="15.75" thickBot="1" x14ac:dyDescent="0.3">
      <c r="A4" s="32" t="s">
        <v>28</v>
      </c>
      <c r="B4" s="33"/>
      <c r="C4" s="33"/>
      <c r="D4" s="33"/>
      <c r="E4" s="33"/>
      <c r="F4" s="33"/>
      <c r="G4" s="34"/>
      <c r="H4" s="6"/>
    </row>
    <row r="5" spans="1:8" x14ac:dyDescent="0.25">
      <c r="A5" s="35" t="s">
        <v>29</v>
      </c>
      <c r="B5" s="36"/>
      <c r="C5" s="36"/>
      <c r="D5" s="36"/>
      <c r="E5" s="36"/>
      <c r="F5" s="36"/>
      <c r="G5" s="37"/>
      <c r="H5" s="6"/>
    </row>
    <row r="6" spans="1:8" ht="15.75" thickBot="1" x14ac:dyDescent="0.3">
      <c r="A6" s="38"/>
      <c r="B6" s="39"/>
      <c r="C6" s="39"/>
      <c r="D6" s="39"/>
      <c r="E6" s="39"/>
      <c r="F6" s="39"/>
      <c r="G6" s="40"/>
      <c r="H6" s="6"/>
    </row>
    <row r="7" spans="1:8" x14ac:dyDescent="0.25">
      <c r="A7" s="41" t="s">
        <v>30</v>
      </c>
      <c r="B7" s="43" t="s">
        <v>66</v>
      </c>
      <c r="C7" s="36"/>
      <c r="D7" s="36"/>
      <c r="E7" s="36"/>
      <c r="F7" s="36"/>
      <c r="G7" s="37"/>
      <c r="H7" s="6"/>
    </row>
    <row r="8" spans="1:8" ht="15.75" thickBot="1" x14ac:dyDescent="0.3">
      <c r="A8" s="42"/>
      <c r="B8" s="44"/>
      <c r="C8" s="39"/>
      <c r="D8" s="39"/>
      <c r="E8" s="39"/>
      <c r="F8" s="39"/>
      <c r="G8" s="40"/>
      <c r="H8" s="6"/>
    </row>
    <row r="9" spans="1:8" ht="15.75" thickBot="1" x14ac:dyDescent="0.3">
      <c r="A9" s="20" t="s">
        <v>31</v>
      </c>
      <c r="B9" s="21"/>
      <c r="C9" s="21"/>
      <c r="D9" s="21"/>
      <c r="E9" s="21"/>
      <c r="F9" s="21"/>
      <c r="G9" s="22"/>
      <c r="H9" s="6"/>
    </row>
    <row r="10" spans="1:8" ht="15.75" thickBot="1" x14ac:dyDescent="0.3">
      <c r="A10" s="20" t="s">
        <v>32</v>
      </c>
      <c r="B10" s="21"/>
      <c r="C10" s="21"/>
      <c r="D10" s="21"/>
      <c r="E10" s="21"/>
      <c r="F10" s="21"/>
      <c r="G10" s="22"/>
      <c r="H10" s="6"/>
    </row>
    <row r="11" spans="1:8" ht="15.75" thickBot="1" x14ac:dyDescent="0.3">
      <c r="A11" s="45" t="s">
        <v>33</v>
      </c>
      <c r="B11" s="46"/>
      <c r="C11" s="46"/>
      <c r="D11" s="47"/>
      <c r="E11" s="51" t="s">
        <v>34</v>
      </c>
      <c r="F11" s="33"/>
      <c r="G11" s="34"/>
      <c r="H11" s="6"/>
    </row>
    <row r="12" spans="1:8" ht="15.75" thickBot="1" x14ac:dyDescent="0.3">
      <c r="A12" s="45" t="s">
        <v>35</v>
      </c>
      <c r="B12" s="46"/>
      <c r="C12" s="46"/>
      <c r="D12" s="47"/>
      <c r="E12" s="51" t="s">
        <v>36</v>
      </c>
      <c r="F12" s="33"/>
      <c r="G12" s="34"/>
      <c r="H12" s="6"/>
    </row>
    <row r="13" spans="1:8" ht="15.75" thickBot="1" x14ac:dyDescent="0.3">
      <c r="A13" s="45" t="s">
        <v>37</v>
      </c>
      <c r="B13" s="46"/>
      <c r="C13" s="46"/>
      <c r="D13" s="47"/>
      <c r="E13" s="96" t="s">
        <v>67</v>
      </c>
      <c r="F13" s="97"/>
      <c r="G13" s="98"/>
      <c r="H13" s="6"/>
    </row>
    <row r="14" spans="1:8" ht="30" customHeight="1" thickBot="1" x14ac:dyDescent="0.3">
      <c r="A14" s="52" t="s">
        <v>38</v>
      </c>
      <c r="B14" s="53"/>
      <c r="C14" s="53"/>
      <c r="D14" s="54"/>
      <c r="E14" s="51" t="s">
        <v>39</v>
      </c>
      <c r="F14" s="33"/>
      <c r="G14" s="34"/>
      <c r="H14" s="6"/>
    </row>
    <row r="15" spans="1:8" ht="15.75" thickBot="1" x14ac:dyDescent="0.3">
      <c r="A15" s="20" t="s">
        <v>40</v>
      </c>
      <c r="B15" s="21"/>
      <c r="C15" s="21"/>
      <c r="D15" s="21"/>
      <c r="E15" s="21"/>
      <c r="F15" s="21"/>
      <c r="G15" s="22"/>
      <c r="H15" s="6"/>
    </row>
    <row r="16" spans="1:8" ht="15.75" thickBot="1" x14ac:dyDescent="0.3">
      <c r="A16" s="45" t="s">
        <v>33</v>
      </c>
      <c r="B16" s="46"/>
      <c r="C16" s="46"/>
      <c r="D16" s="47"/>
      <c r="E16" s="48"/>
      <c r="F16" s="49"/>
      <c r="G16" s="50"/>
      <c r="H16" s="6"/>
    </row>
    <row r="17" spans="1:8" ht="15.75" thickBot="1" x14ac:dyDescent="0.3">
      <c r="A17" s="45" t="s">
        <v>41</v>
      </c>
      <c r="B17" s="46"/>
      <c r="C17" s="46"/>
      <c r="D17" s="47"/>
      <c r="E17" s="48"/>
      <c r="F17" s="49"/>
      <c r="G17" s="50"/>
      <c r="H17" s="6"/>
    </row>
    <row r="18" spans="1:8" ht="15.75" thickBot="1" x14ac:dyDescent="0.3">
      <c r="A18" s="45" t="s">
        <v>42</v>
      </c>
      <c r="B18" s="46"/>
      <c r="C18" s="46"/>
      <c r="D18" s="47"/>
      <c r="E18" s="48"/>
      <c r="F18" s="49"/>
      <c r="G18" s="50"/>
      <c r="H18" s="6"/>
    </row>
    <row r="19" spans="1:8" ht="15.75" thickBot="1" x14ac:dyDescent="0.3">
      <c r="A19" s="45" t="s">
        <v>37</v>
      </c>
      <c r="B19" s="46"/>
      <c r="C19" s="46"/>
      <c r="D19" s="47"/>
      <c r="E19" s="48"/>
      <c r="F19" s="49"/>
      <c r="G19" s="50"/>
      <c r="H19" s="6"/>
    </row>
    <row r="20" spans="1:8" ht="15.75" thickBot="1" x14ac:dyDescent="0.3">
      <c r="A20" s="45" t="s">
        <v>43</v>
      </c>
      <c r="B20" s="46"/>
      <c r="C20" s="46"/>
      <c r="D20" s="47"/>
      <c r="E20" s="48"/>
      <c r="F20" s="49"/>
      <c r="G20" s="50"/>
      <c r="H20" s="6"/>
    </row>
    <row r="21" spans="1:8" ht="15.75" thickBot="1" x14ac:dyDescent="0.3">
      <c r="A21" s="45" t="s">
        <v>44</v>
      </c>
      <c r="B21" s="46"/>
      <c r="C21" s="46"/>
      <c r="D21" s="47"/>
      <c r="E21" s="48"/>
      <c r="F21" s="49"/>
      <c r="G21" s="50"/>
      <c r="H21" s="6"/>
    </row>
    <row r="22" spans="1:8" ht="15.75" thickBot="1" x14ac:dyDescent="0.3">
      <c r="A22" s="45" t="s">
        <v>45</v>
      </c>
      <c r="B22" s="46"/>
      <c r="C22" s="46"/>
      <c r="D22" s="47"/>
      <c r="E22" s="48"/>
      <c r="F22" s="49"/>
      <c r="G22" s="50"/>
      <c r="H22" s="6"/>
    </row>
    <row r="23" spans="1:8" ht="15.75" thickBot="1" x14ac:dyDescent="0.3">
      <c r="A23" s="45" t="s">
        <v>46</v>
      </c>
      <c r="B23" s="46"/>
      <c r="C23" s="46"/>
      <c r="D23" s="47"/>
      <c r="E23" s="48"/>
      <c r="F23" s="49"/>
      <c r="G23" s="50"/>
      <c r="H23" s="6"/>
    </row>
    <row r="24" spans="1:8" ht="15.75" thickBot="1" x14ac:dyDescent="0.3">
      <c r="A24" s="45" t="s">
        <v>47</v>
      </c>
      <c r="B24" s="46"/>
      <c r="C24" s="46"/>
      <c r="D24" s="47"/>
      <c r="E24" s="48"/>
      <c r="F24" s="49"/>
      <c r="G24" s="50"/>
      <c r="H24" s="6"/>
    </row>
    <row r="25" spans="1:8" ht="15.75" thickBot="1" x14ac:dyDescent="0.3">
      <c r="A25" s="45" t="s">
        <v>48</v>
      </c>
      <c r="B25" s="46"/>
      <c r="C25" s="46"/>
      <c r="D25" s="46"/>
      <c r="E25" s="46"/>
      <c r="F25" s="46"/>
      <c r="G25" s="55"/>
      <c r="H25" s="6"/>
    </row>
    <row r="26" spans="1:8" x14ac:dyDescent="0.25">
      <c r="A26" s="56" t="s">
        <v>64</v>
      </c>
      <c r="B26" s="57"/>
      <c r="C26" s="99" t="s">
        <v>62</v>
      </c>
      <c r="D26" s="100"/>
      <c r="E26" s="101"/>
      <c r="F26" s="99" t="s">
        <v>61</v>
      </c>
      <c r="G26" s="105"/>
      <c r="H26" s="59"/>
    </row>
    <row r="27" spans="1:8" ht="15.75" thickBot="1" x14ac:dyDescent="0.3">
      <c r="A27" s="29"/>
      <c r="B27" s="58"/>
      <c r="C27" s="102"/>
      <c r="D27" s="103"/>
      <c r="E27" s="104"/>
      <c r="F27" s="102"/>
      <c r="G27" s="106"/>
      <c r="H27" s="59"/>
    </row>
    <row r="28" spans="1:8" x14ac:dyDescent="0.25">
      <c r="A28" s="60">
        <f>'Výpočet ceny'!C36</f>
        <v>0</v>
      </c>
      <c r="B28" s="61"/>
      <c r="C28" s="64">
        <f>'Výpočet ceny'!C32</f>
        <v>0</v>
      </c>
      <c r="D28" s="65"/>
      <c r="E28" s="66"/>
      <c r="F28" s="70">
        <f>A28+C28</f>
        <v>0</v>
      </c>
      <c r="G28" s="71"/>
      <c r="H28" s="59"/>
    </row>
    <row r="29" spans="1:8" ht="15.75" thickBot="1" x14ac:dyDescent="0.3">
      <c r="A29" s="62"/>
      <c r="B29" s="63"/>
      <c r="C29" s="67"/>
      <c r="D29" s="68"/>
      <c r="E29" s="69"/>
      <c r="F29" s="72"/>
      <c r="G29" s="73"/>
      <c r="H29" s="59"/>
    </row>
    <row r="30" spans="1:8" ht="15.75" thickBot="1" x14ac:dyDescent="0.3">
      <c r="A30" s="20" t="s">
        <v>49</v>
      </c>
      <c r="B30" s="21"/>
      <c r="C30" s="21"/>
      <c r="D30" s="21"/>
      <c r="E30" s="21"/>
      <c r="F30" s="21"/>
      <c r="G30" s="22"/>
      <c r="H30" s="6"/>
    </row>
    <row r="31" spans="1:8" x14ac:dyDescent="0.25">
      <c r="A31" s="35" t="s">
        <v>50</v>
      </c>
      <c r="B31" s="36"/>
      <c r="C31" s="74"/>
      <c r="D31" s="79"/>
      <c r="E31" s="80"/>
      <c r="F31" s="81"/>
      <c r="G31" s="88" t="s">
        <v>52</v>
      </c>
      <c r="H31" s="59"/>
    </row>
    <row r="32" spans="1:8" x14ac:dyDescent="0.25">
      <c r="A32" s="75"/>
      <c r="B32" s="76"/>
      <c r="C32" s="77"/>
      <c r="D32" s="82"/>
      <c r="E32" s="83"/>
      <c r="F32" s="84"/>
      <c r="G32" s="89"/>
      <c r="H32" s="59"/>
    </row>
    <row r="33" spans="1:8" ht="15.75" thickBot="1" x14ac:dyDescent="0.3">
      <c r="A33" s="38"/>
      <c r="B33" s="39"/>
      <c r="C33" s="78"/>
      <c r="D33" s="85" t="s">
        <v>51</v>
      </c>
      <c r="E33" s="86"/>
      <c r="F33" s="87"/>
      <c r="G33" s="90"/>
      <c r="H33" s="59"/>
    </row>
    <row r="34" spans="1:8" ht="15.75" thickBot="1" x14ac:dyDescent="0.3">
      <c r="A34" s="32" t="s">
        <v>53</v>
      </c>
      <c r="B34" s="33"/>
      <c r="C34" s="91"/>
      <c r="D34" s="48"/>
      <c r="E34" s="49"/>
      <c r="F34" s="49"/>
      <c r="G34" s="50"/>
      <c r="H34" s="6"/>
    </row>
    <row r="35" spans="1:8" ht="15.75" thickBot="1" x14ac:dyDescent="0.3">
      <c r="A35" s="32" t="s">
        <v>54</v>
      </c>
      <c r="B35" s="33"/>
      <c r="C35" s="91"/>
      <c r="D35" s="48"/>
      <c r="E35" s="49"/>
      <c r="F35" s="49"/>
      <c r="G35" s="50"/>
      <c r="H35" s="6"/>
    </row>
    <row r="36" spans="1:8" ht="15.75" thickBot="1" x14ac:dyDescent="0.3">
      <c r="A36" s="107" t="s">
        <v>55</v>
      </c>
      <c r="B36" s="108"/>
      <c r="C36" s="109"/>
      <c r="D36" s="92"/>
      <c r="E36" s="93"/>
      <c r="F36" s="93"/>
      <c r="G36" s="94"/>
      <c r="H36" s="6"/>
    </row>
    <row r="37" spans="1:8" ht="15.75" thickTop="1" x14ac:dyDescent="0.25">
      <c r="A37" s="7"/>
    </row>
  </sheetData>
  <sheetProtection algorithmName="SHA-512" hashValue="6ymqCg70SZdybQzX1EIJ5IxHltN9qpT1y6zHg3mQQYCSv2c0hlHkhbo2ox4NZDFKHKwHfMII0PBVvNeM426/NA==" saltValue="1CaXL79q2xsbDkK1MBBAEg==" spinCount="100000" sheet="1" objects="1" scenarios="1"/>
  <protectedRanges>
    <protectedRange sqref="D34:G36 D31:F33" name="Oblast2"/>
    <protectedRange sqref="E16:G24" name="Oblast1"/>
  </protectedRanges>
  <mergeCells count="56">
    <mergeCell ref="A34:C34"/>
    <mergeCell ref="D34:G34"/>
    <mergeCell ref="A35:C35"/>
    <mergeCell ref="D35:G35"/>
    <mergeCell ref="A36:C36"/>
    <mergeCell ref="D36:G36"/>
    <mergeCell ref="H31:H33"/>
    <mergeCell ref="H26:H27"/>
    <mergeCell ref="A28:B29"/>
    <mergeCell ref="C28:E29"/>
    <mergeCell ref="F28:G29"/>
    <mergeCell ref="H28:H29"/>
    <mergeCell ref="A30:G30"/>
    <mergeCell ref="A31:C33"/>
    <mergeCell ref="D31:F31"/>
    <mergeCell ref="D32:F32"/>
    <mergeCell ref="D33:F33"/>
    <mergeCell ref="G31:G33"/>
    <mergeCell ref="C26:E27"/>
    <mergeCell ref="F26:G27"/>
    <mergeCell ref="A24:D24"/>
    <mergeCell ref="E24:G24"/>
    <mergeCell ref="A25:G25"/>
    <mergeCell ref="A26:B27"/>
    <mergeCell ref="A21:D21"/>
    <mergeCell ref="E21:G21"/>
    <mergeCell ref="A22:D22"/>
    <mergeCell ref="E22:G22"/>
    <mergeCell ref="A23:D23"/>
    <mergeCell ref="E23:G23"/>
    <mergeCell ref="A18:D18"/>
    <mergeCell ref="E18:G18"/>
    <mergeCell ref="A19:D19"/>
    <mergeCell ref="E19:G19"/>
    <mergeCell ref="A20:D20"/>
    <mergeCell ref="E20:G20"/>
    <mergeCell ref="A17:D17"/>
    <mergeCell ref="E17:G17"/>
    <mergeCell ref="A10:G10"/>
    <mergeCell ref="A11:D11"/>
    <mergeCell ref="E11:G11"/>
    <mergeCell ref="A12:D12"/>
    <mergeCell ref="E12:G12"/>
    <mergeCell ref="A13:D13"/>
    <mergeCell ref="E13:G13"/>
    <mergeCell ref="A14:D14"/>
    <mergeCell ref="E14:G14"/>
    <mergeCell ref="A15:G15"/>
    <mergeCell ref="A16:D16"/>
    <mergeCell ref="E16:G16"/>
    <mergeCell ref="A9:G9"/>
    <mergeCell ref="A1:G3"/>
    <mergeCell ref="A4:G4"/>
    <mergeCell ref="A5:G6"/>
    <mergeCell ref="A7:A8"/>
    <mergeCell ref="B7:G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ABE30-0ADE-4F92-9B8C-020EBA114304}">
  <dimension ref="A1:H55"/>
  <sheetViews>
    <sheetView workbookViewId="0">
      <selection activeCell="D31" sqref="D31"/>
    </sheetView>
  </sheetViews>
  <sheetFormatPr defaultRowHeight="15" x14ac:dyDescent="0.25"/>
  <cols>
    <col min="1" max="1" width="10.85546875" bestFit="1" customWidth="1"/>
    <col min="2" max="2" width="9.28515625" bestFit="1" customWidth="1"/>
    <col min="3" max="4" width="11.28515625" bestFit="1" customWidth="1"/>
    <col min="5" max="5" width="11.42578125" bestFit="1" customWidth="1"/>
    <col min="6" max="6" width="18.42578125" bestFit="1" customWidth="1"/>
    <col min="7" max="7" width="11.28515625" bestFit="1" customWidth="1"/>
  </cols>
  <sheetData>
    <row r="1" spans="1:8" ht="36" x14ac:dyDescent="0.55000000000000004">
      <c r="A1" s="111" t="s">
        <v>56</v>
      </c>
      <c r="B1" s="111"/>
      <c r="C1" s="111"/>
      <c r="D1" s="111"/>
      <c r="E1" s="111"/>
      <c r="F1" s="111"/>
      <c r="G1" s="111"/>
    </row>
    <row r="2" spans="1:8" ht="64.5" customHeight="1" x14ac:dyDescent="0.25">
      <c r="A2" s="110" t="s">
        <v>65</v>
      </c>
      <c r="B2" s="110"/>
      <c r="C2" s="110"/>
      <c r="D2" s="110"/>
      <c r="E2" s="110"/>
      <c r="F2" s="110"/>
      <c r="G2" s="110"/>
    </row>
    <row r="3" spans="1:8" ht="93.75" customHeight="1" x14ac:dyDescent="0.25">
      <c r="A3" s="110" t="s">
        <v>68</v>
      </c>
      <c r="B3" s="110"/>
      <c r="C3" s="110"/>
      <c r="D3" s="110"/>
      <c r="E3" s="110"/>
      <c r="F3" s="110"/>
      <c r="G3" s="110"/>
    </row>
    <row r="4" spans="1:8" ht="15.75" thickBot="1" x14ac:dyDescent="0.3"/>
    <row r="5" spans="1:8" ht="15.75" thickBot="1" x14ac:dyDescent="0.3">
      <c r="A5" s="18"/>
      <c r="B5" s="19"/>
      <c r="C5" s="16" t="s">
        <v>0</v>
      </c>
      <c r="D5" s="16" t="s">
        <v>13</v>
      </c>
      <c r="E5" s="16" t="s">
        <v>14</v>
      </c>
      <c r="F5" s="16" t="s">
        <v>15</v>
      </c>
      <c r="G5" s="14" t="s">
        <v>16</v>
      </c>
    </row>
    <row r="6" spans="1:8" x14ac:dyDescent="0.25">
      <c r="A6" s="95">
        <v>2020</v>
      </c>
      <c r="B6" s="12" t="s">
        <v>1</v>
      </c>
      <c r="C6" s="9">
        <v>1000000</v>
      </c>
      <c r="D6" s="10">
        <v>0</v>
      </c>
      <c r="E6" s="10">
        <v>0</v>
      </c>
      <c r="F6" s="10">
        <v>0</v>
      </c>
      <c r="G6" s="11">
        <f>(F6*$C$31)/12</f>
        <v>0</v>
      </c>
      <c r="H6" s="1"/>
    </row>
    <row r="7" spans="1:8" x14ac:dyDescent="0.25">
      <c r="A7" s="95"/>
      <c r="B7" s="12" t="s">
        <v>2</v>
      </c>
      <c r="C7" s="9">
        <v>6000000</v>
      </c>
      <c r="D7" s="10">
        <v>0</v>
      </c>
      <c r="E7" s="10">
        <v>0</v>
      </c>
      <c r="F7" s="10">
        <f>F6+C6-D6</f>
        <v>1000000</v>
      </c>
      <c r="G7" s="11">
        <f>(F7*$C$31)/12</f>
        <v>0</v>
      </c>
    </row>
    <row r="8" spans="1:8" x14ac:dyDescent="0.25">
      <c r="A8" s="95"/>
      <c r="B8" s="12" t="s">
        <v>3</v>
      </c>
      <c r="C8" s="9">
        <v>6000000</v>
      </c>
      <c r="D8" s="10">
        <v>0</v>
      </c>
      <c r="E8" s="10">
        <v>0</v>
      </c>
      <c r="F8" s="10">
        <f t="shared" ref="F8:F14" si="0">F7+C7-D7</f>
        <v>7000000</v>
      </c>
      <c r="G8" s="11">
        <f>(F8*$C$31)/12</f>
        <v>0</v>
      </c>
    </row>
    <row r="9" spans="1:8" x14ac:dyDescent="0.25">
      <c r="A9" s="95"/>
      <c r="B9" s="12" t="s">
        <v>4</v>
      </c>
      <c r="C9" s="9">
        <v>3000000</v>
      </c>
      <c r="D9" s="10"/>
      <c r="E9" s="10"/>
      <c r="F9" s="10">
        <f t="shared" si="0"/>
        <v>13000000</v>
      </c>
      <c r="G9" s="11">
        <f t="shared" ref="G6:G26" si="1">(F9*$C$31)/12</f>
        <v>0</v>
      </c>
    </row>
    <row r="10" spans="1:8" x14ac:dyDescent="0.25">
      <c r="A10" s="95"/>
      <c r="B10" s="12" t="s">
        <v>5</v>
      </c>
      <c r="C10" s="9">
        <v>3000000</v>
      </c>
      <c r="D10" s="10">
        <v>8000000</v>
      </c>
      <c r="E10" s="10" t="s">
        <v>18</v>
      </c>
      <c r="F10" s="10">
        <f t="shared" si="0"/>
        <v>16000000</v>
      </c>
      <c r="G10" s="11">
        <f t="shared" si="1"/>
        <v>0</v>
      </c>
    </row>
    <row r="11" spans="1:8" x14ac:dyDescent="0.25">
      <c r="A11" s="95"/>
      <c r="B11" s="12" t="s">
        <v>6</v>
      </c>
      <c r="C11" s="9">
        <v>0</v>
      </c>
      <c r="D11" s="10">
        <v>0</v>
      </c>
      <c r="E11" s="10">
        <v>0</v>
      </c>
      <c r="F11" s="10">
        <f t="shared" si="0"/>
        <v>11000000</v>
      </c>
      <c r="G11" s="11">
        <f t="shared" si="1"/>
        <v>0</v>
      </c>
    </row>
    <row r="12" spans="1:8" x14ac:dyDescent="0.25">
      <c r="A12" s="95"/>
      <c r="B12" s="12" t="s">
        <v>7</v>
      </c>
      <c r="C12" s="9">
        <v>0</v>
      </c>
      <c r="D12" s="10">
        <v>0</v>
      </c>
      <c r="E12" s="10">
        <v>0</v>
      </c>
      <c r="F12" s="10">
        <f t="shared" si="0"/>
        <v>11000000</v>
      </c>
      <c r="G12" s="11">
        <f t="shared" si="1"/>
        <v>0</v>
      </c>
    </row>
    <row r="13" spans="1:8" x14ac:dyDescent="0.25">
      <c r="A13" s="95"/>
      <c r="B13" s="12" t="s">
        <v>8</v>
      </c>
      <c r="C13" s="9">
        <v>0</v>
      </c>
      <c r="D13" s="10">
        <v>6000000</v>
      </c>
      <c r="E13" s="10" t="s">
        <v>19</v>
      </c>
      <c r="F13" s="10">
        <f t="shared" si="0"/>
        <v>11000000</v>
      </c>
      <c r="G13" s="11">
        <f t="shared" si="1"/>
        <v>0</v>
      </c>
    </row>
    <row r="14" spans="1:8" x14ac:dyDescent="0.25">
      <c r="A14" s="95"/>
      <c r="B14" s="12" t="s">
        <v>9</v>
      </c>
      <c r="C14" s="9">
        <v>0</v>
      </c>
      <c r="D14" s="10">
        <v>0</v>
      </c>
      <c r="E14" s="10">
        <v>0</v>
      </c>
      <c r="F14" s="10">
        <f t="shared" si="0"/>
        <v>5000000</v>
      </c>
      <c r="G14" s="11">
        <f t="shared" si="1"/>
        <v>0</v>
      </c>
    </row>
    <row r="15" spans="1:8" x14ac:dyDescent="0.25">
      <c r="A15" s="95">
        <v>2021</v>
      </c>
      <c r="B15" s="12" t="s">
        <v>10</v>
      </c>
      <c r="C15" s="9">
        <v>0</v>
      </c>
      <c r="D15" s="10">
        <f>$F$14/12</f>
        <v>416666.66666666669</v>
      </c>
      <c r="E15" s="10" t="s">
        <v>22</v>
      </c>
      <c r="F15" s="10">
        <f t="shared" ref="F8:F26" si="2">F14+C15-D14</f>
        <v>5000000</v>
      </c>
      <c r="G15" s="11">
        <f t="shared" si="1"/>
        <v>0</v>
      </c>
    </row>
    <row r="16" spans="1:8" x14ac:dyDescent="0.25">
      <c r="A16" s="95"/>
      <c r="B16" s="12" t="s">
        <v>11</v>
      </c>
      <c r="C16" s="9">
        <v>0</v>
      </c>
      <c r="D16" s="10">
        <f t="shared" ref="D16:D26" si="3">$F$14/12</f>
        <v>416666.66666666669</v>
      </c>
      <c r="E16" s="10" t="s">
        <v>22</v>
      </c>
      <c r="F16" s="10">
        <f t="shared" si="2"/>
        <v>4583333.333333333</v>
      </c>
      <c r="G16" s="11">
        <f t="shared" si="1"/>
        <v>0</v>
      </c>
    </row>
    <row r="17" spans="1:7" x14ac:dyDescent="0.25">
      <c r="A17" s="95"/>
      <c r="B17" s="12" t="s">
        <v>12</v>
      </c>
      <c r="C17" s="9">
        <v>0</v>
      </c>
      <c r="D17" s="10">
        <f t="shared" si="3"/>
        <v>416666.66666666669</v>
      </c>
      <c r="E17" s="10" t="s">
        <v>22</v>
      </c>
      <c r="F17" s="10">
        <f t="shared" si="2"/>
        <v>4166666.6666666665</v>
      </c>
      <c r="G17" s="11">
        <f t="shared" si="1"/>
        <v>0</v>
      </c>
    </row>
    <row r="18" spans="1:7" x14ac:dyDescent="0.25">
      <c r="A18" s="95"/>
      <c r="B18" s="12" t="s">
        <v>1</v>
      </c>
      <c r="C18" s="9">
        <v>0</v>
      </c>
      <c r="D18" s="10">
        <f t="shared" si="3"/>
        <v>416666.66666666669</v>
      </c>
      <c r="E18" s="10" t="s">
        <v>22</v>
      </c>
      <c r="F18" s="10">
        <f t="shared" si="2"/>
        <v>3750000</v>
      </c>
      <c r="G18" s="11">
        <f t="shared" si="1"/>
        <v>0</v>
      </c>
    </row>
    <row r="19" spans="1:7" x14ac:dyDescent="0.25">
      <c r="A19" s="95"/>
      <c r="B19" s="12" t="s">
        <v>2</v>
      </c>
      <c r="C19" s="9">
        <v>0</v>
      </c>
      <c r="D19" s="10">
        <f t="shared" si="3"/>
        <v>416666.66666666669</v>
      </c>
      <c r="E19" s="10" t="s">
        <v>22</v>
      </c>
      <c r="F19" s="10">
        <f t="shared" si="2"/>
        <v>3333333.3333333335</v>
      </c>
      <c r="G19" s="11">
        <f t="shared" si="1"/>
        <v>0</v>
      </c>
    </row>
    <row r="20" spans="1:7" x14ac:dyDescent="0.25">
      <c r="A20" s="95"/>
      <c r="B20" s="12" t="s">
        <v>3</v>
      </c>
      <c r="C20" s="9">
        <v>0</v>
      </c>
      <c r="D20" s="10">
        <f t="shared" si="3"/>
        <v>416666.66666666669</v>
      </c>
      <c r="E20" s="10" t="s">
        <v>22</v>
      </c>
      <c r="F20" s="10">
        <f t="shared" si="2"/>
        <v>2916666.666666667</v>
      </c>
      <c r="G20" s="11">
        <f t="shared" si="1"/>
        <v>0</v>
      </c>
    </row>
    <row r="21" spans="1:7" x14ac:dyDescent="0.25">
      <c r="A21" s="95"/>
      <c r="B21" s="12" t="s">
        <v>4</v>
      </c>
      <c r="C21" s="9">
        <v>0</v>
      </c>
      <c r="D21" s="10">
        <f t="shared" si="3"/>
        <v>416666.66666666669</v>
      </c>
      <c r="E21" s="10" t="s">
        <v>22</v>
      </c>
      <c r="F21" s="10">
        <f t="shared" si="2"/>
        <v>2500000.0000000005</v>
      </c>
      <c r="G21" s="11">
        <f t="shared" si="1"/>
        <v>0</v>
      </c>
    </row>
    <row r="22" spans="1:7" x14ac:dyDescent="0.25">
      <c r="A22" s="95"/>
      <c r="B22" s="12" t="s">
        <v>5</v>
      </c>
      <c r="C22" s="9">
        <v>0</v>
      </c>
      <c r="D22" s="10">
        <f t="shared" si="3"/>
        <v>416666.66666666669</v>
      </c>
      <c r="E22" s="10" t="s">
        <v>22</v>
      </c>
      <c r="F22" s="10">
        <f t="shared" si="2"/>
        <v>2083333.3333333337</v>
      </c>
      <c r="G22" s="11">
        <f t="shared" si="1"/>
        <v>0</v>
      </c>
    </row>
    <row r="23" spans="1:7" x14ac:dyDescent="0.25">
      <c r="A23" s="95"/>
      <c r="B23" s="12" t="s">
        <v>6</v>
      </c>
      <c r="C23" s="9">
        <v>0</v>
      </c>
      <c r="D23" s="10">
        <f t="shared" si="3"/>
        <v>416666.66666666669</v>
      </c>
      <c r="E23" s="10" t="s">
        <v>22</v>
      </c>
      <c r="F23" s="10">
        <f t="shared" si="2"/>
        <v>1666666.666666667</v>
      </c>
      <c r="G23" s="11">
        <f t="shared" si="1"/>
        <v>0</v>
      </c>
    </row>
    <row r="24" spans="1:7" x14ac:dyDescent="0.25">
      <c r="A24" s="95"/>
      <c r="B24" s="12" t="s">
        <v>7</v>
      </c>
      <c r="C24" s="9">
        <v>0</v>
      </c>
      <c r="D24" s="10">
        <f t="shared" si="3"/>
        <v>416666.66666666669</v>
      </c>
      <c r="E24" s="10" t="s">
        <v>22</v>
      </c>
      <c r="F24" s="10">
        <f t="shared" si="2"/>
        <v>1250000.0000000002</v>
      </c>
      <c r="G24" s="11">
        <f t="shared" si="1"/>
        <v>0</v>
      </c>
    </row>
    <row r="25" spans="1:7" x14ac:dyDescent="0.25">
      <c r="A25" s="95"/>
      <c r="B25" s="12" t="s">
        <v>8</v>
      </c>
      <c r="C25" s="9">
        <v>0</v>
      </c>
      <c r="D25" s="10">
        <f t="shared" si="3"/>
        <v>416666.66666666669</v>
      </c>
      <c r="E25" s="10" t="s">
        <v>22</v>
      </c>
      <c r="F25" s="10">
        <f t="shared" si="2"/>
        <v>833333.33333333349</v>
      </c>
      <c r="G25" s="11">
        <f t="shared" si="1"/>
        <v>0</v>
      </c>
    </row>
    <row r="26" spans="1:7" ht="15.75" thickBot="1" x14ac:dyDescent="0.3">
      <c r="A26" s="95"/>
      <c r="B26" s="12" t="s">
        <v>9</v>
      </c>
      <c r="C26" s="9">
        <v>0</v>
      </c>
      <c r="D26" s="10">
        <f t="shared" si="3"/>
        <v>416666.66666666669</v>
      </c>
      <c r="E26" s="10" t="s">
        <v>22</v>
      </c>
      <c r="F26" s="10">
        <f t="shared" si="2"/>
        <v>416666.6666666668</v>
      </c>
      <c r="G26" s="11">
        <f t="shared" si="1"/>
        <v>0</v>
      </c>
    </row>
    <row r="27" spans="1:7" ht="15.75" thickBot="1" x14ac:dyDescent="0.3">
      <c r="A27" s="13"/>
      <c r="B27" s="14" t="s">
        <v>21</v>
      </c>
      <c r="C27" s="15">
        <f>SUM(C6:C26)</f>
        <v>19000000</v>
      </c>
      <c r="D27" s="15">
        <f>SUM(D6:D26)</f>
        <v>19000000.000000004</v>
      </c>
      <c r="E27" s="16"/>
      <c r="F27" s="15"/>
      <c r="G27" s="17">
        <f>SUM(G6:G26)</f>
        <v>0</v>
      </c>
    </row>
    <row r="28" spans="1:7" x14ac:dyDescent="0.25">
      <c r="A28" t="s">
        <v>69</v>
      </c>
    </row>
    <row r="30" spans="1:7" x14ac:dyDescent="0.25">
      <c r="A30" t="s">
        <v>63</v>
      </c>
    </row>
    <row r="31" spans="1:7" x14ac:dyDescent="0.25">
      <c r="A31" t="s">
        <v>17</v>
      </c>
      <c r="C31" s="8"/>
    </row>
    <row r="32" spans="1:7" x14ac:dyDescent="0.25">
      <c r="A32" t="s">
        <v>25</v>
      </c>
      <c r="C32" s="5"/>
    </row>
    <row r="34" spans="1:6" x14ac:dyDescent="0.25">
      <c r="A34" t="s">
        <v>23</v>
      </c>
      <c r="C34" s="2">
        <f>SUM(G6:G14)</f>
        <v>0</v>
      </c>
      <c r="F34" s="4"/>
    </row>
    <row r="35" spans="1:6" x14ac:dyDescent="0.25">
      <c r="A35" t="s">
        <v>24</v>
      </c>
      <c r="C35" s="2">
        <f>SUM(G15:G26)</f>
        <v>0</v>
      </c>
      <c r="F35" s="4"/>
    </row>
    <row r="36" spans="1:6" x14ac:dyDescent="0.25">
      <c r="A36" t="s">
        <v>20</v>
      </c>
      <c r="C36" s="2">
        <f>SUM(G6:G26)</f>
        <v>0</v>
      </c>
      <c r="F36" s="4"/>
    </row>
    <row r="37" spans="1:6" x14ac:dyDescent="0.25">
      <c r="F37" s="4"/>
    </row>
    <row r="38" spans="1:6" x14ac:dyDescent="0.25">
      <c r="A38" s="4" t="s">
        <v>26</v>
      </c>
      <c r="C38" s="2">
        <f>SUM(C36:C37)</f>
        <v>0</v>
      </c>
      <c r="F38" s="4"/>
    </row>
    <row r="39" spans="1:6" x14ac:dyDescent="0.25">
      <c r="F39" s="3"/>
    </row>
    <row r="41" spans="1:6" x14ac:dyDescent="0.25">
      <c r="A41" t="s">
        <v>57</v>
      </c>
    </row>
    <row r="42" spans="1:6" x14ac:dyDescent="0.25">
      <c r="A42" t="s">
        <v>58</v>
      </c>
      <c r="C42" t="s">
        <v>60</v>
      </c>
      <c r="D42" t="s">
        <v>59</v>
      </c>
      <c r="F42" s="4"/>
    </row>
    <row r="43" spans="1:6" x14ac:dyDescent="0.25">
      <c r="A43" s="5"/>
      <c r="B43" s="5"/>
      <c r="C43" s="5"/>
      <c r="D43" s="5"/>
      <c r="F43" s="4"/>
    </row>
    <row r="44" spans="1:6" x14ac:dyDescent="0.25">
      <c r="A44" s="5"/>
      <c r="B44" s="5"/>
      <c r="C44" s="5"/>
      <c r="D44" s="5"/>
      <c r="F44" s="4"/>
    </row>
    <row r="45" spans="1:6" x14ac:dyDescent="0.25">
      <c r="A45" s="5"/>
      <c r="B45" s="5"/>
      <c r="C45" s="5"/>
      <c r="D45" s="5"/>
      <c r="F45" s="3"/>
    </row>
    <row r="46" spans="1:6" x14ac:dyDescent="0.25">
      <c r="A46" s="5"/>
      <c r="B46" s="5"/>
      <c r="C46" s="5"/>
      <c r="D46" s="5"/>
    </row>
    <row r="47" spans="1:6" x14ac:dyDescent="0.25">
      <c r="A47" s="5"/>
      <c r="B47" s="5"/>
      <c r="C47" s="5"/>
      <c r="D47" s="5"/>
    </row>
    <row r="48" spans="1:6" x14ac:dyDescent="0.25">
      <c r="A48" s="5"/>
      <c r="B48" s="5"/>
      <c r="C48" s="5"/>
      <c r="D48" s="5"/>
    </row>
    <row r="49" spans="1:4" x14ac:dyDescent="0.25">
      <c r="A49" s="5"/>
      <c r="B49" s="5"/>
      <c r="C49" s="5"/>
      <c r="D49" s="5"/>
    </row>
    <row r="50" spans="1:4" x14ac:dyDescent="0.25">
      <c r="A50" s="5"/>
      <c r="B50" s="5"/>
      <c r="C50" s="5"/>
      <c r="D50" s="5"/>
    </row>
    <row r="51" spans="1:4" x14ac:dyDescent="0.25">
      <c r="A51" s="5"/>
      <c r="B51" s="5"/>
      <c r="C51" s="5"/>
      <c r="D51" s="5"/>
    </row>
    <row r="52" spans="1:4" x14ac:dyDescent="0.25">
      <c r="A52" s="5"/>
      <c r="B52" s="5"/>
      <c r="C52" s="5"/>
      <c r="D52" s="5"/>
    </row>
    <row r="53" spans="1:4" x14ac:dyDescent="0.25">
      <c r="A53" s="5"/>
      <c r="B53" s="5"/>
      <c r="C53" s="5"/>
      <c r="D53" s="5"/>
    </row>
    <row r="54" spans="1:4" x14ac:dyDescent="0.25">
      <c r="A54" s="5"/>
      <c r="B54" s="5"/>
      <c r="C54" s="5"/>
      <c r="D54" s="5"/>
    </row>
    <row r="55" spans="1:4" x14ac:dyDescent="0.25">
      <c r="A55" s="5"/>
      <c r="B55" s="5"/>
      <c r="C55" s="5"/>
      <c r="D55" s="5"/>
    </row>
  </sheetData>
  <sheetProtection algorithmName="SHA-512" hashValue="31mcJrOpNuY5S6tFYTqxiS8AYrFa1Xf8op6uo2434hfXfp7xLnBQuXGH+IAbCv0L2wv6OG2jd4dJqsi3axe8CA==" saltValue="8/2FUikEm/ucwG8kJC97WQ==" spinCount="100000" sheet="1" objects="1" scenarios="1"/>
  <protectedRanges>
    <protectedRange sqref="A43:D55" name="Oblast2"/>
    <protectedRange sqref="C31:C32" name="Oblast1"/>
  </protectedRanges>
  <mergeCells count="5">
    <mergeCell ref="A6:A14"/>
    <mergeCell ref="A15:A26"/>
    <mergeCell ref="A2:G2"/>
    <mergeCell ref="A1:G1"/>
    <mergeCell ref="A3:G3"/>
  </mergeCells>
  <phoneticPr fontId="2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Krycí list</vt:lpstr>
      <vt:lpstr>Výpočet ceny</vt:lpstr>
      <vt:lpstr>'Krycí list'!OLE_LINK33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Starosta</dc:creator>
  <cp:lastModifiedBy>Starosta</cp:lastModifiedBy>
  <dcterms:created xsi:type="dcterms:W3CDTF">2020-02-06T16:37:06Z</dcterms:created>
  <dcterms:modified xsi:type="dcterms:W3CDTF">2020-03-25T13:58:18Z</dcterms:modified>
</cp:coreProperties>
</file>