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2Finance/A rozpočtový výhled/"/>
    </mc:Choice>
  </mc:AlternateContent>
  <xr:revisionPtr revIDLastSave="147" documentId="13_ncr:1_{34CA2002-0DD7-47E9-BE31-FA1850328E11}" xr6:coauthVersionLast="47" xr6:coauthVersionMax="47" xr10:uidLastSave="{95677B15-141F-4B82-BC20-803FAA980F9E}"/>
  <bookViews>
    <workbookView xWindow="-120" yWindow="-120" windowWidth="29040" windowHeight="15840" activeTab="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3" i="2"/>
  <c r="E7" i="2"/>
  <c r="C13" i="2"/>
  <c r="C15" i="2"/>
  <c r="C10" i="2"/>
  <c r="F13" i="2" l="1"/>
  <c r="F7" i="2"/>
  <c r="F11" i="2" l="1"/>
  <c r="D11" i="2"/>
  <c r="D15" i="2" l="1"/>
  <c r="B11" i="1"/>
  <c r="B16" i="1"/>
  <c r="C8" i="1"/>
  <c r="C11" i="1" s="1"/>
  <c r="D7" i="1"/>
  <c r="E7" i="1" s="1"/>
  <c r="F7" i="1" s="1"/>
  <c r="D14" i="1"/>
  <c r="E14" i="1" s="1"/>
  <c r="F14" i="1" s="1"/>
  <c r="G14" i="1" s="1"/>
  <c r="C16" i="1"/>
  <c r="D8" i="1"/>
  <c r="E8" i="1" s="1"/>
  <c r="F8" i="1" s="1"/>
  <c r="G8" i="1" s="1"/>
  <c r="B19" i="1" l="1"/>
  <c r="D17" i="2"/>
  <c r="D18" i="2" s="1"/>
  <c r="E15" i="2" s="1"/>
  <c r="C11" i="2"/>
  <c r="C17" i="2" s="1"/>
  <c r="C19" i="1"/>
  <c r="C20" i="1" s="1"/>
  <c r="F11" i="1"/>
  <c r="G7" i="1"/>
  <c r="G11" i="1" s="1"/>
  <c r="D11" i="1"/>
  <c r="E11" i="1"/>
  <c r="D15" i="1" l="1"/>
  <c r="D16" i="1" s="1"/>
  <c r="E17" i="2" l="1"/>
  <c r="E18" i="2" s="1"/>
  <c r="F14" i="2" s="1"/>
  <c r="F15" i="2" s="1"/>
  <c r="F17" i="2" s="1"/>
  <c r="F18" i="2" s="1"/>
  <c r="D19" i="1"/>
  <c r="D20" i="1" s="1"/>
  <c r="E15" i="1" s="1"/>
  <c r="E16" i="1" s="1"/>
  <c r="E19" i="1" s="1"/>
  <c r="E20" i="1" s="1"/>
  <c r="F15" i="1" s="1"/>
  <c r="F16" i="1" l="1"/>
  <c r="F19" i="1" s="1"/>
  <c r="F20" i="1" s="1"/>
  <c r="G15" i="1" s="1"/>
  <c r="G16" i="1" l="1"/>
  <c r="G19" i="1" s="1"/>
  <c r="G20" i="1" s="1"/>
</calcChain>
</file>

<file path=xl/sharedStrings.xml><?xml version="1.0" encoding="utf-8"?>
<sst xmlns="http://schemas.openxmlformats.org/spreadsheetml/2006/main" count="35" uniqueCount="25">
  <si>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</si>
  <si>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</si>
  <si>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</si>
  <si>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</si>
  <si>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</si>
  <si>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</si>
  <si>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</si>
  <si>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</si>
  <si>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</si>
  <si>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</si>
  <si>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</si>
  <si>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</si>
  <si>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</si>
  <si>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</si>
  <si>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</si>
  <si>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</si>
  <si>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</si>
  <si>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Stav na účtech ke konci roku (rezerva/půjčka)</t>
  </si>
  <si>
    <t>Plán duben</t>
  </si>
  <si>
    <t>2020*</t>
  </si>
  <si>
    <t>Skutečný</t>
  </si>
  <si>
    <t>Návrh</t>
  </si>
  <si>
    <t>Sejmuto:</t>
  </si>
  <si>
    <t>Zveřejněno: 7. 6. 2021</t>
  </si>
  <si>
    <t xml:space="preserve">Střednědobý výhled rozpočtu obce Středokluky                            na roky 2021 - 2023 (Kč)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</si>
</sst>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0" fillId="0" borderId="10" xfId="0" applyNumberFormat="1" applyBorder="1"/>
    <xf numFmtId="164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164" fontId="7" fillId="0" borderId="4" xfId="0" applyNumberFormat="1" applyFont="1" applyBorder="1"/>
    <xf numFmtId="164" fontId="7" fillId="0" borderId="5" xfId="0" applyNumberFormat="1" applyFont="1" applyBorder="1"/>
    <xf numFmtId="164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165" fontId="1" fillId="0" borderId="26" xfId="42" applyNumberFormat="1" applyFont="1" applyBorder="1" applyAlignment="1"/>
    <xf numFmtId="0" fontId="3" fillId="0" borderId="15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165" fontId="1" fillId="0" borderId="14" xfId="42" applyNumberFormat="1" applyFont="1" applyBorder="1" applyAlignment="1">
      <alignment vertical="center"/>
    </xf>
    <xf numFmtId="165" fontId="1" fillId="0" borderId="27" xfId="42" applyNumberFormat="1" applyFont="1" applyBorder="1" applyAlignment="1">
      <alignment vertical="center"/>
    </xf>
    <xf numFmtId="165" fontId="1" fillId="0" borderId="34" xfId="42" applyNumberFormat="1" applyFont="1" applyBorder="1" applyAlignment="1">
      <alignment vertical="center"/>
    </xf>
    <xf numFmtId="165" fontId="3" fillId="2" borderId="29" xfId="42" applyNumberFormat="1" applyFont="1" applyFill="1" applyBorder="1" applyAlignment="1">
      <alignment vertical="center"/>
    </xf>
    <xf numFmtId="165" fontId="1" fillId="0" borderId="14" xfId="42" applyNumberFormat="1" applyFont="1" applyBorder="1" applyAlignment="1">
      <alignment horizontal="right" vertical="center"/>
    </xf>
    <xf numFmtId="165" fontId="3" fillId="3" borderId="29" xfId="42" applyNumberFormat="1" applyFont="1" applyFill="1" applyBorder="1" applyAlignment="1">
      <alignment vertical="center"/>
    </xf>
    <xf numFmtId="165" fontId="1" fillId="0" borderId="28" xfId="42" applyNumberFormat="1" applyFont="1" applyBorder="1" applyAlignment="1"/>
    <xf numFmtId="165" fontId="1" fillId="0" borderId="15" xfId="42" applyNumberFormat="1" applyFont="1" applyBorder="1" applyAlignment="1">
      <alignment vertical="center"/>
    </xf>
    <xf numFmtId="165" fontId="1" fillId="0" borderId="37" xfId="42" applyNumberFormat="1" applyFont="1" applyBorder="1" applyAlignment="1">
      <alignment vertical="center"/>
    </xf>
    <xf numFmtId="0" fontId="0" fillId="0" borderId="25" xfId="0" applyBorder="1"/>
    <xf numFmtId="14" fontId="0" fillId="0" borderId="0" xfId="0" applyNumberFormat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  <xf numFmtId="0" fontId="1" fillId="0" borderId="30" xfId="0" applyFont="1" applyBorder="1"/>
    <xf numFmtId="0" fontId="3" fillId="0" borderId="39" xfId="0" applyFont="1" applyBorder="1" applyAlignment="1">
      <alignment horizontal="center" vertical="center"/>
    </xf>
    <xf numFmtId="165" fontId="1" fillId="0" borderId="40" xfId="42" applyNumberFormat="1" applyFont="1" applyBorder="1" applyAlignment="1">
      <alignment vertical="center"/>
    </xf>
    <xf numFmtId="165" fontId="3" fillId="2" borderId="38" xfId="42" applyNumberFormat="1" applyFont="1" applyFill="1" applyBorder="1" applyAlignment="1">
      <alignment vertical="center"/>
    </xf>
    <xf numFmtId="165" fontId="1" fillId="0" borderId="41" xfId="42" applyNumberFormat="1" applyFont="1" applyBorder="1" applyAlignment="1"/>
    <xf numFmtId="165" fontId="1" fillId="0" borderId="42" xfId="42" applyNumberFormat="1" applyFont="1" applyBorder="1" applyAlignment="1">
      <alignment vertical="center"/>
    </xf>
    <xf numFmtId="165" fontId="3" fillId="3" borderId="38" xfId="42" applyNumberFormat="1" applyFont="1" applyFill="1" applyBorder="1" applyAlignment="1">
      <alignment vertical="center"/>
    </xf>
    <xf numFmtId="165" fontId="1" fillId="0" borderId="43" xfId="42" applyNumberFormat="1" applyFont="1" applyBorder="1" applyAlignment="1">
      <alignment vertical="center"/>
    </xf>
    <xf numFmtId="0" fontId="1" fillId="0" borderId="29" xfId="0" applyFont="1" applyBorder="1"/>
    <xf numFmtId="0" fontId="0" fillId="0" borderId="44" xfId="0" applyBorder="1"/>
    <xf numFmtId="0" fontId="4" fillId="0" borderId="9" xfId="0" applyFont="1" applyBorder="1" applyAlignment="1">
      <alignment horizontal="center" vertical="center" wrapText="1"/>
    </xf>
    <xf numFmtId="165" fontId="1" fillId="0" borderId="45" xfId="42" applyNumberFormat="1" applyFont="1" applyBorder="1" applyAlignment="1">
      <alignment vertical="center"/>
    </xf>
    <xf numFmtId="165" fontId="1" fillId="0" borderId="46" xfId="42" applyNumberFormat="1" applyFont="1" applyBorder="1" applyAlignment="1">
      <alignment vertical="center"/>
    </xf>
    <xf numFmtId="165" fontId="1" fillId="0" borderId="47" xfId="42" applyNumberFormat="1" applyFont="1" applyBorder="1" applyAlignment="1">
      <alignment vertical="center"/>
    </xf>
    <xf numFmtId="0" fontId="1" fillId="0" borderId="28" xfId="0" applyFont="1" applyBorder="1"/>
    <xf numFmtId="165" fontId="1" fillId="0" borderId="31" xfId="42" applyNumberFormat="1" applyFont="1" applyBorder="1" applyAlignment="1"/>
    <xf numFmtId="165" fontId="1" fillId="0" borderId="48" xfId="42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65" fontId="3" fillId="2" borderId="44" xfId="42" applyNumberFormat="1" applyFont="1" applyFill="1" applyBorder="1" applyAlignment="1">
      <alignment vertical="center"/>
    </xf>
    <xf numFmtId="165" fontId="1" fillId="0" borderId="49" xfId="42" applyNumberFormat="1" applyFont="1" applyBorder="1" applyAlignment="1">
      <alignment vertical="center"/>
    </xf>
    <xf numFmtId="165" fontId="1" fillId="0" borderId="50" xfId="42" applyNumberFormat="1" applyFont="1" applyBorder="1" applyAlignment="1">
      <alignment vertical="center"/>
    </xf>
    <xf numFmtId="165" fontId="3" fillId="3" borderId="44" xfId="42" applyNumberFormat="1" applyFont="1" applyFill="1" applyBorder="1" applyAlignment="1">
      <alignment vertical="center"/>
    </xf>
    <xf numFmtId="0" fontId="1" fillId="0" borderId="39" xfId="0" applyFont="1" applyBorder="1"/>
    <xf numFmtId="165" fontId="1" fillId="0" borderId="51" xfId="42" applyNumberFormat="1" applyFont="1" applyBorder="1" applyAlignment="1">
      <alignment vertical="center"/>
    </xf>
    <xf numFmtId="165" fontId="1" fillId="0" borderId="52" xfId="42" applyNumberFormat="1" applyFont="1" applyBorder="1" applyAlignment="1"/>
    <xf numFmtId="165" fontId="1" fillId="0" borderId="53" xfId="42" applyNumberFormat="1" applyFont="1" applyBorder="1" applyAlignment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4.4" x14ac:dyDescent="0.3"/>
  <cols>
    <col min="1" max="1" width="19.6640625" customWidth="1"/>
    <col min="2" max="2" width="18.6640625" customWidth="1"/>
    <col min="3" max="3" width="18.5546875" customWidth="1"/>
    <col min="4" max="4" width="19.109375" customWidth="1"/>
    <col min="5" max="6" width="18.5546875" customWidth="1"/>
    <col min="7" max="7" width="18.6640625" customWidth="1"/>
  </cols>
  <sheetData>
    <row r="1" spans="1:7" ht="30" customHeight="1" x14ac:dyDescent="0.3">
      <c r="A1" s="61" t="s">
        <v>6</v>
      </c>
      <c r="B1" s="62"/>
      <c r="C1" s="62"/>
      <c r="D1" s="62"/>
      <c r="E1" s="62"/>
      <c r="F1" s="62"/>
      <c r="G1" s="1"/>
    </row>
    <row r="2" spans="1:7" ht="21" customHeight="1" x14ac:dyDescent="0.3">
      <c r="A2" s="1"/>
      <c r="B2" s="1"/>
      <c r="C2" s="1"/>
      <c r="D2" s="1"/>
      <c r="E2" s="1"/>
      <c r="F2" s="1"/>
      <c r="G2" s="1"/>
    </row>
    <row r="3" spans="1:7" ht="24" customHeight="1" x14ac:dyDescent="0.3">
      <c r="A3" s="63" t="s">
        <v>14</v>
      </c>
      <c r="B3" s="64"/>
      <c r="C3" s="64"/>
      <c r="D3" s="64"/>
      <c r="E3" s="64"/>
      <c r="F3" s="64"/>
      <c r="G3" s="1"/>
    </row>
    <row r="4" spans="1:7" ht="21" customHeight="1" thickBot="1" x14ac:dyDescent="0.35">
      <c r="A4" s="1"/>
      <c r="D4" s="1"/>
      <c r="E4" s="1"/>
      <c r="F4" s="1"/>
      <c r="G4" s="1"/>
    </row>
    <row r="5" spans="1:7" ht="21" customHeight="1" x14ac:dyDescent="0.3">
      <c r="A5" s="58"/>
      <c r="B5" s="58" t="s">
        <v>0</v>
      </c>
      <c r="C5" s="59"/>
      <c r="D5" s="59"/>
      <c r="E5" s="59"/>
      <c r="F5" s="59"/>
      <c r="G5" s="60"/>
    </row>
    <row r="6" spans="1:7" ht="21" customHeight="1" thickBot="1" x14ac:dyDescent="0.35">
      <c r="A6" s="65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3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3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3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5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5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3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5">
      <c r="A13" s="3"/>
      <c r="B13" s="11"/>
      <c r="C13" s="11"/>
      <c r="D13" s="11"/>
      <c r="E13" s="11"/>
      <c r="F13" s="11"/>
      <c r="G13" s="11"/>
    </row>
    <row r="14" spans="1:7" ht="21" customHeight="1" x14ac:dyDescent="0.3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5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5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5" thickBot="1" x14ac:dyDescent="0.35">
      <c r="B18" s="22"/>
    </row>
    <row r="19" spans="1:7" x14ac:dyDescent="0.3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29.4" thickBot="1" x14ac:dyDescent="0.35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3">
      <c r="B21" s="22" t="s">
        <v>12</v>
      </c>
      <c r="C21" s="22" t="s">
        <v>13</v>
      </c>
    </row>
    <row r="22" spans="1:7" x14ac:dyDescent="0.3">
      <c r="A22" s="22" t="s">
        <v>15</v>
      </c>
      <c r="B22" s="39"/>
    </row>
    <row r="23" spans="1:7" x14ac:dyDescent="0.3">
      <c r="A23" s="66" t="s">
        <v>16</v>
      </c>
      <c r="B23" s="66"/>
      <c r="C23" s="66"/>
      <c r="D23" s="66"/>
      <c r="E23" s="66"/>
      <c r="F23" s="66"/>
      <c r="G23" s="66"/>
    </row>
    <row r="24" spans="1:7" x14ac:dyDescent="0.3">
      <c r="A24" s="66"/>
      <c r="B24" s="66"/>
      <c r="C24" s="66"/>
      <c r="D24" s="66"/>
      <c r="E24" s="66"/>
      <c r="F24" s="66"/>
      <c r="G24" s="66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tabSelected="1" workbookViewId="0">
      <selection activeCell="I8" sqref="I8"/>
    </sheetView>
  </sheetViews>
  <sheetFormatPr defaultRowHeight="14.4" x14ac:dyDescent="0.3"/>
  <cols>
    <col min="1" max="1" width="18.88671875" style="22" customWidth="1"/>
    <col min="2" max="4" width="18.88671875" customWidth="1"/>
    <col min="5" max="5" width="16.109375" bestFit="1" customWidth="1"/>
    <col min="6" max="6" width="16.109375" style="22" customWidth="1"/>
  </cols>
  <sheetData>
    <row r="1" spans="2:9" s="22" customFormat="1" ht="33.6" x14ac:dyDescent="0.65">
      <c r="B1" s="67" t="s">
        <v>21</v>
      </c>
      <c r="C1" s="67"/>
      <c r="D1" s="67"/>
      <c r="E1" s="67"/>
      <c r="F1" s="67"/>
    </row>
    <row r="2" spans="2:9" ht="26.25" customHeight="1" x14ac:dyDescent="0.3">
      <c r="B2" s="61" t="s">
        <v>6</v>
      </c>
      <c r="C2" s="61"/>
      <c r="D2" s="61"/>
      <c r="E2" s="61"/>
      <c r="F2" s="61"/>
    </row>
    <row r="3" spans="2:9" x14ac:dyDescent="0.3">
      <c r="B3" s="1"/>
      <c r="C3" s="1"/>
      <c r="D3" s="1"/>
      <c r="E3" s="1"/>
      <c r="F3" s="1"/>
    </row>
    <row r="4" spans="2:9" ht="48" customHeight="1" thickBot="1" x14ac:dyDescent="0.35">
      <c r="B4" s="78" t="s">
        <v>24</v>
      </c>
      <c r="C4" s="78"/>
      <c r="D4" s="78"/>
      <c r="E4" s="78"/>
      <c r="F4" s="78"/>
    </row>
    <row r="5" spans="2:9" ht="15" thickBot="1" x14ac:dyDescent="0.35">
      <c r="B5" s="76"/>
      <c r="C5" s="77" t="s">
        <v>20</v>
      </c>
      <c r="D5" s="55" t="s">
        <v>18</v>
      </c>
      <c r="E5" s="90"/>
      <c r="F5" s="68"/>
    </row>
    <row r="6" spans="2:9" ht="15" thickBot="1" x14ac:dyDescent="0.35">
      <c r="B6" s="40"/>
      <c r="C6" s="45" t="s">
        <v>19</v>
      </c>
      <c r="D6" s="57">
        <v>2021</v>
      </c>
      <c r="E6" s="69">
        <v>2022</v>
      </c>
      <c r="F6" s="85">
        <v>2023</v>
      </c>
    </row>
    <row r="7" spans="2:9" x14ac:dyDescent="0.3">
      <c r="B7" s="21" t="s">
        <v>1</v>
      </c>
      <c r="C7" s="46">
        <v>19495258.600000001</v>
      </c>
      <c r="D7" s="53">
        <v>16502993</v>
      </c>
      <c r="E7" s="70">
        <f>D7*1.05</f>
        <v>17328142.650000002</v>
      </c>
      <c r="F7" s="84">
        <f t="shared" ref="F7" si="0">E7*1.05</f>
        <v>18194549.782500003</v>
      </c>
    </row>
    <row r="8" spans="2:9" ht="15" customHeight="1" x14ac:dyDescent="0.3">
      <c r="B8" s="19" t="s">
        <v>2</v>
      </c>
      <c r="C8" s="47">
        <v>2524994</v>
      </c>
      <c r="D8" s="47">
        <v>1360500</v>
      </c>
      <c r="E8" s="91">
        <v>0</v>
      </c>
      <c r="F8" s="79">
        <v>0</v>
      </c>
      <c r="I8" s="22"/>
    </row>
    <row r="9" spans="2:9" x14ac:dyDescent="0.3">
      <c r="B9" s="19" t="s">
        <v>3</v>
      </c>
      <c r="C9" s="47">
        <v>352320</v>
      </c>
      <c r="D9" s="47">
        <v>442800</v>
      </c>
      <c r="E9" s="91">
        <v>0</v>
      </c>
      <c r="F9" s="79">
        <v>0</v>
      </c>
    </row>
    <row r="10" spans="2:9" ht="15" thickBot="1" x14ac:dyDescent="0.35">
      <c r="B10" s="14" t="s">
        <v>7</v>
      </c>
      <c r="C10" s="48">
        <f>34127791.49-16074208</f>
        <v>18053583.490000002</v>
      </c>
      <c r="D10" s="54">
        <v>13530655.93</v>
      </c>
      <c r="E10" s="75">
        <v>3500000</v>
      </c>
      <c r="F10" s="80">
        <v>0</v>
      </c>
    </row>
    <row r="11" spans="2:9" ht="15" thickBot="1" x14ac:dyDescent="0.35">
      <c r="B11" s="12" t="s">
        <v>4</v>
      </c>
      <c r="C11" s="49">
        <f t="shared" ref="C11:F11" si="1">SUM(C7:C10)</f>
        <v>40426156.090000004</v>
      </c>
      <c r="D11" s="49">
        <f>SUM(D7:D10)</f>
        <v>31836948.93</v>
      </c>
      <c r="E11" s="71">
        <f>SUM(E7:E10)</f>
        <v>20828142.650000002</v>
      </c>
      <c r="F11" s="86">
        <f t="shared" si="1"/>
        <v>18194549.782500003</v>
      </c>
    </row>
    <row r="12" spans="2:9" ht="15" thickBot="1" x14ac:dyDescent="0.35">
      <c r="B12" s="41"/>
      <c r="C12" s="42"/>
      <c r="D12" s="42"/>
      <c r="E12" s="92"/>
      <c r="F12" s="72"/>
    </row>
    <row r="13" spans="2:9" x14ac:dyDescent="0.3">
      <c r="B13" s="21" t="s">
        <v>10</v>
      </c>
      <c r="C13" s="50">
        <f>32812385.75-16074208</f>
        <v>16738177.75</v>
      </c>
      <c r="D13" s="46">
        <v>15465700</v>
      </c>
      <c r="E13" s="73">
        <f>D13*1.05</f>
        <v>16238985</v>
      </c>
      <c r="F13" s="87">
        <f t="shared" ref="F13" si="2">E13*1.05</f>
        <v>17050934.25</v>
      </c>
    </row>
    <row r="14" spans="2:9" ht="15" thickBot="1" x14ac:dyDescent="0.35">
      <c r="B14" s="24" t="s">
        <v>11</v>
      </c>
      <c r="C14" s="48">
        <v>25099812.710000001</v>
      </c>
      <c r="D14" s="48">
        <v>20454708</v>
      </c>
      <c r="E14" s="81">
        <v>7500000</v>
      </c>
      <c r="F14" s="88">
        <f>E18+F7-F13</f>
        <v>753860.48250000551</v>
      </c>
    </row>
    <row r="15" spans="2:9" ht="15" thickBot="1" x14ac:dyDescent="0.35">
      <c r="B15" s="15" t="s">
        <v>5</v>
      </c>
      <c r="C15" s="51">
        <f>SUM(C13:C14)</f>
        <v>41837990.460000001</v>
      </c>
      <c r="D15" s="51">
        <f t="shared" ref="D15:F15" si="3">SUM(D13:D14)</f>
        <v>35920408</v>
      </c>
      <c r="E15" s="74">
        <f t="shared" si="3"/>
        <v>23738985</v>
      </c>
      <c r="F15" s="89">
        <f t="shared" si="3"/>
        <v>17804794.732500006</v>
      </c>
    </row>
    <row r="16" spans="2:9" ht="15" thickBot="1" x14ac:dyDescent="0.35">
      <c r="B16" s="82"/>
      <c r="C16" s="52"/>
      <c r="D16" s="52"/>
      <c r="E16" s="93"/>
      <c r="F16" s="83"/>
    </row>
    <row r="17" spans="2:6" x14ac:dyDescent="0.3">
      <c r="B17" s="43" t="s">
        <v>8</v>
      </c>
      <c r="C17" s="53">
        <f t="shared" ref="C17:D17" si="4">C11-C15</f>
        <v>-1411834.3699999973</v>
      </c>
      <c r="D17" s="53">
        <f t="shared" si="4"/>
        <v>-4083459.0700000003</v>
      </c>
      <c r="E17" s="70">
        <f>E11-E15</f>
        <v>-2910842.3499999978</v>
      </c>
      <c r="F17" s="84">
        <f>F11-F15</f>
        <v>389755.04999999702</v>
      </c>
    </row>
    <row r="18" spans="2:6" ht="48" customHeight="1" thickBot="1" x14ac:dyDescent="0.35">
      <c r="B18" s="44" t="s">
        <v>17</v>
      </c>
      <c r="C18" s="54">
        <v>6604546.3700000001</v>
      </c>
      <c r="D18" s="54">
        <f>C18+D17</f>
        <v>2521087.2999999998</v>
      </c>
      <c r="E18" s="75">
        <f>D18+E17</f>
        <v>-389755.04999999795</v>
      </c>
      <c r="F18" s="80">
        <f>E18+F17</f>
        <v>-9.3132257461547852E-10</v>
      </c>
    </row>
    <row r="19" spans="2:6" x14ac:dyDescent="0.3">
      <c r="C19" s="56"/>
      <c r="E19" s="22"/>
    </row>
    <row r="20" spans="2:6" x14ac:dyDescent="0.3">
      <c r="B20" s="22" t="s">
        <v>23</v>
      </c>
    </row>
    <row r="22" spans="2:6" x14ac:dyDescent="0.3">
      <c r="B22" t="s">
        <v>22</v>
      </c>
    </row>
  </sheetData>
  <mergeCells count="3">
    <mergeCell ref="B2:F2"/>
    <mergeCell ref="B1:F1"/>
    <mergeCell ref="B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Jaroslav Paznocht</cp:lastModifiedBy>
  <cp:lastPrinted>2021-06-08T09:58:42Z</cp:lastPrinted>
  <dcterms:created xsi:type="dcterms:W3CDTF">2015-02-11T13:30:27Z</dcterms:created>
  <dcterms:modified xsi:type="dcterms:W3CDTF">2021-06-08T10:11:56Z</dcterms:modified>
</cp:coreProperties>
</file>