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List2" sheetId="4" r:id="rId1"/>
  </sheets>
  <calcPr calcId="125725"/>
</workbook>
</file>

<file path=xl/calcChain.xml><?xml version="1.0" encoding="utf-8"?>
<calcChain xmlns="http://schemas.openxmlformats.org/spreadsheetml/2006/main">
  <c r="B62" i="4"/>
  <c r="C56"/>
  <c r="B61"/>
  <c r="B52"/>
  <c r="B39"/>
  <c r="B37"/>
  <c r="B31"/>
  <c r="B32"/>
  <c r="C8"/>
  <c r="C21" s="1"/>
  <c r="B19"/>
  <c r="B8"/>
  <c r="B56" l="1"/>
  <c r="B21"/>
  <c r="B58" l="1"/>
</calcChain>
</file>

<file path=xl/sharedStrings.xml><?xml version="1.0" encoding="utf-8"?>
<sst xmlns="http://schemas.openxmlformats.org/spreadsheetml/2006/main" count="65" uniqueCount="50">
  <si>
    <t>Paragraf</t>
  </si>
  <si>
    <t>  Celkem:</t>
  </si>
  <si>
    <t xml:space="preserve">  2212 - Silnice </t>
  </si>
  <si>
    <t xml:space="preserve">  2219 - Ost. záležitosti pozemních komunikací </t>
  </si>
  <si>
    <t xml:space="preserve">  2310 - Pitná voda </t>
  </si>
  <si>
    <t xml:space="preserve">  2321 - Odvád. a čišt. odp. vod a nakládání s kaly </t>
  </si>
  <si>
    <t xml:space="preserve">  2341 - Voda v zemědělské krajině </t>
  </si>
  <si>
    <t xml:space="preserve">  3111 - Předškolní zařízení </t>
  </si>
  <si>
    <t xml:space="preserve">  3113 - Základní školy </t>
  </si>
  <si>
    <t xml:space="preserve">  3299 - Ostatní činnost a nespecifikované výdeje </t>
  </si>
  <si>
    <t xml:space="preserve">  3319 - Ostatní záležitosti kultury </t>
  </si>
  <si>
    <t xml:space="preserve">  3326 - Pořízení, zachování a obnova hodnot míst. kultur. nár. a hist. </t>
  </si>
  <si>
    <t xml:space="preserve">  3349 - Ostatní záležitosti sdělovacích prostředků </t>
  </si>
  <si>
    <t xml:space="preserve">  3399 - Zálež. kultury, církví a sděl. prostředků </t>
  </si>
  <si>
    <t xml:space="preserve">  3412 - Tělovýchova </t>
  </si>
  <si>
    <t xml:space="preserve">  3419 - Ost. tělovýchovná činnost </t>
  </si>
  <si>
    <t xml:space="preserve">  3421 - Využití volného času dětí a mládeže </t>
  </si>
  <si>
    <t xml:space="preserve">  3429 - Zájmová činnost a rekreace </t>
  </si>
  <si>
    <t xml:space="preserve">  3612 - Bytové hospodářství </t>
  </si>
  <si>
    <t xml:space="preserve">  3631 - Veřejné osvětlení </t>
  </si>
  <si>
    <t xml:space="preserve">  3635 - Územní plánování </t>
  </si>
  <si>
    <t xml:space="preserve">  3636 - Územní rozvoj </t>
  </si>
  <si>
    <t xml:space="preserve">  3639 - Komunální služby a územní rozvoj j. n. </t>
  </si>
  <si>
    <t xml:space="preserve">  3721 - Sběr a odvoz nebezpečných odpadů </t>
  </si>
  <si>
    <t xml:space="preserve">  3722 - Sběr a odvoz komunálních odpadů </t>
  </si>
  <si>
    <t xml:space="preserve">  3723 - Sběr a odvoz ostatních odpadů </t>
  </si>
  <si>
    <t xml:space="preserve">  3726 - Využívání a zneškodňování ostat. odpadů </t>
  </si>
  <si>
    <t xml:space="preserve">  3745 - Péče o vzhled obcí a veřejnou zeleň </t>
  </si>
  <si>
    <t xml:space="preserve">  4351 - Osobní asist., pečovat. služba a podpora samostat. bydlení </t>
  </si>
  <si>
    <t xml:space="preserve">  5512 - Požární ochrana - dobr. část </t>
  </si>
  <si>
    <t xml:space="preserve">  6112 - Zastupitelstva obcí </t>
  </si>
  <si>
    <t xml:space="preserve">  6171 - Činnost místní správy </t>
  </si>
  <si>
    <t>Schválené 2017</t>
  </si>
  <si>
    <t>I. Rozpočtové příjmy (v Kč na dvě desetinná místa)</t>
  </si>
  <si>
    <t>  0000 - - (daňové příjmy, poplatky, dary, dotace atd.)</t>
  </si>
  <si>
    <t xml:space="preserve">  3299 - Ostatní činnost a nespecifikované výdeja </t>
  </si>
  <si>
    <t>II. Rozpočtové výdaje (v Kč na dvě desetinná místa)</t>
  </si>
  <si>
    <t>Příjmy</t>
  </si>
  <si>
    <t>Výdaje</t>
  </si>
  <si>
    <t xml:space="preserve"> 6402 - Vratky veřejným rozpočtům ústřední úrovně tranferů poskytnutých v min. rozpočt. Obdobích</t>
  </si>
  <si>
    <t>Rozpočet obce Středokluky na rok 2017 - aktuální k 4.10. 2017</t>
  </si>
  <si>
    <t>Provedené změny</t>
  </si>
  <si>
    <t>Stav účtů na začátku roku 2017</t>
  </si>
  <si>
    <t>Rozpočtovaná bilance na konci roku</t>
  </si>
  <si>
    <t>Včetně rozpočtových opatřní 1-4.</t>
  </si>
  <si>
    <t xml:space="preserve">Podrobnější návrh naleznete na </t>
  </si>
  <si>
    <t>www.stredokluky.cz/finance</t>
  </si>
  <si>
    <t>Skutečný stav k 4.10. 2017</t>
  </si>
  <si>
    <t>Skutečná bilance k 4.10.2017</t>
  </si>
  <si>
    <t>Název a sídlo vykazující jednotky: Obec Středokluky, Lidická 61, Středokluky, 252 68, CZ, IČO: 00241695</t>
  </si>
</sst>
</file>

<file path=xl/styles.xml><?xml version="1.0" encoding="utf-8"?>
<styleSheet xmlns="http://schemas.openxmlformats.org/spreadsheetml/2006/main">
  <numFmts count="2">
    <numFmt numFmtId="44" formatCode="_-* #,##0.00\ &quot;Kč&quot;_-;\-* #,##0.00\ &quot;Kč&quot;_-;_-* &quot;-&quot;??\ &quot;Kč&quot;_-;_-@_-"/>
    <numFmt numFmtId="43" formatCode="_-* #,##0.00\ _K_č_-;\-* #,##0.00\ _K_č_-;_-* &quot;-&quot;??\ _K_č_-;_-@_-"/>
  </numFmts>
  <fonts count="2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0" fillId="0" borderId="0" xfId="0" applyAlignment="1">
      <alignment wrapText="1"/>
    </xf>
    <xf numFmtId="43" fontId="0" fillId="0" borderId="0" xfId="1" applyFont="1"/>
    <xf numFmtId="0" fontId="0" fillId="0" borderId="0" xfId="0"/>
    <xf numFmtId="0" fontId="16" fillId="0" borderId="0" xfId="0" applyFont="1"/>
    <xf numFmtId="44" fontId="0" fillId="0" borderId="0" xfId="43" applyFont="1"/>
    <xf numFmtId="44" fontId="16" fillId="0" borderId="0" xfId="43" applyFont="1"/>
    <xf numFmtId="43" fontId="16" fillId="0" borderId="0" xfId="1" applyFont="1"/>
    <xf numFmtId="0" fontId="18" fillId="0" borderId="0" xfId="0" applyFont="1"/>
    <xf numFmtId="0" fontId="19" fillId="0" borderId="0" xfId="0" applyFont="1"/>
    <xf numFmtId="44" fontId="16" fillId="0" borderId="0" xfId="0" applyNumberFormat="1" applyFont="1"/>
    <xf numFmtId="44" fontId="20" fillId="0" borderId="0" xfId="44" applyNumberFormat="1" applyAlignment="1" applyProtection="1"/>
    <xf numFmtId="44" fontId="16" fillId="0" borderId="0" xfId="43" applyFont="1" applyAlignment="1">
      <alignment horizontal="center"/>
    </xf>
    <xf numFmtId="43" fontId="16" fillId="0" borderId="0" xfId="1" applyFont="1" applyAlignment="1">
      <alignment horizontal="center"/>
    </xf>
  </cellXfs>
  <cellStyles count="45">
    <cellStyle name="20 % – Zvýraznění1" xfId="20" builtinId="30" customBuiltin="1"/>
    <cellStyle name="20 % – Zvýraznění2" xfId="24" builtinId="34" customBuiltin="1"/>
    <cellStyle name="20 % – Zvýraznění3" xfId="28" builtinId="38" customBuiltin="1"/>
    <cellStyle name="20 % – Zvýraznění4" xfId="32" builtinId="42" customBuiltin="1"/>
    <cellStyle name="20 % – Zvýraznění5" xfId="36" builtinId="46" customBuiltin="1"/>
    <cellStyle name="20 % – Zvýraznění6" xfId="40" builtinId="50" customBuiltin="1"/>
    <cellStyle name="40 % – Zvýraznění1" xfId="21" builtinId="31" customBuiltin="1"/>
    <cellStyle name="40 % – Zvýraznění2" xfId="25" builtinId="35" customBuiltin="1"/>
    <cellStyle name="40 % – Zvýraznění3" xfId="29" builtinId="39" customBuiltin="1"/>
    <cellStyle name="40 % – Zvýraznění4" xfId="33" builtinId="43" customBuiltin="1"/>
    <cellStyle name="40 % – Zvýraznění5" xfId="37" builtinId="47" customBuiltin="1"/>
    <cellStyle name="40 % – Zvýraznění6" xfId="41" builtinId="51" customBuiltin="1"/>
    <cellStyle name="60 % – Zvýraznění1" xfId="22" builtinId="32" customBuiltin="1"/>
    <cellStyle name="60 % – Zvýraznění2" xfId="26" builtinId="36" customBuiltin="1"/>
    <cellStyle name="60 % – Zvýraznění3" xfId="30" builtinId="40" customBuiltin="1"/>
    <cellStyle name="60 % – Zvýraznění4" xfId="34" builtinId="44" customBuiltin="1"/>
    <cellStyle name="60 % – Zvýraznění5" xfId="38" builtinId="48" customBuiltin="1"/>
    <cellStyle name="60 % – Zvýraznění6" xfId="42" builtinId="52" customBuiltin="1"/>
    <cellStyle name="Celkem" xfId="18" builtinId="25" customBuiltin="1"/>
    <cellStyle name="čárky" xfId="1" builtinId="3"/>
    <cellStyle name="Hypertextový odkaz" xfId="44" builtinId="8"/>
    <cellStyle name="Chybně" xfId="8" builtinId="27" customBuiltin="1"/>
    <cellStyle name="Kontrolní buňka" xfId="14" builtinId="23" customBuiltin="1"/>
    <cellStyle name="měny" xfId="43" builtinId="4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2" builtinId="15" customBuiltin="1"/>
    <cellStyle name="Neutrální" xfId="9" builtinId="28" customBuiltin="1"/>
    <cellStyle name="normální" xfId="0" builtinId="0"/>
    <cellStyle name="Poznámka" xfId="16" builtinId="10" customBuiltin="1"/>
    <cellStyle name="Propojená buňka" xfId="13" builtinId="24" customBuiltin="1"/>
    <cellStyle name="Správně" xfId="7" builtinId="26" customBuiltin="1"/>
    <cellStyle name="Text upozornění" xfId="15" builtinId="11" customBuiltin="1"/>
    <cellStyle name="Vstup" xfId="10" builtinId="20" customBuiltin="1"/>
    <cellStyle name="Výpočet" xfId="12" builtinId="22" customBuiltin="1"/>
    <cellStyle name="Výstup" xfId="11" builtinId="21" customBuiltin="1"/>
    <cellStyle name="Vysvětlující text" xfId="17" builtinId="53" customBuiltin="1"/>
    <cellStyle name="Zvýraznění 1" xfId="19" builtinId="29" customBuiltin="1"/>
    <cellStyle name="Zvýraznění 2" xfId="23" builtinId="33" customBuiltin="1"/>
    <cellStyle name="Zvýraznění 3" xfId="27" builtinId="37" customBuiltin="1"/>
    <cellStyle name="Zvýraznění 4" xfId="31" builtinId="41" customBuiltin="1"/>
    <cellStyle name="Zvýraznění 5" xfId="35" builtinId="45" customBuiltin="1"/>
    <cellStyle name="Zvýraznění 6" xfId="39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redokluky.cz/finan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5"/>
  <sheetViews>
    <sheetView tabSelected="1" workbookViewId="0">
      <selection activeCell="C67" sqref="C67"/>
    </sheetView>
  </sheetViews>
  <sheetFormatPr defaultRowHeight="15"/>
  <cols>
    <col min="1" max="1" width="61.7109375" customWidth="1"/>
    <col min="2" max="2" width="22.28515625" style="5" bestFit="1" customWidth="1"/>
    <col min="3" max="3" width="16.85546875" style="2" customWidth="1"/>
  </cols>
  <sheetData>
    <row r="1" spans="1:3" ht="28.5">
      <c r="A1" s="9" t="s">
        <v>40</v>
      </c>
    </row>
    <row r="2" spans="1:3">
      <c r="A2" s="3" t="s">
        <v>44</v>
      </c>
    </row>
    <row r="3" spans="1:3">
      <c r="A3" s="3" t="s">
        <v>45</v>
      </c>
      <c r="B3" s="11" t="s">
        <v>46</v>
      </c>
    </row>
    <row r="4" spans="1:3">
      <c r="A4" s="3" t="s">
        <v>49</v>
      </c>
    </row>
    <row r="6" spans="1:3" ht="21">
      <c r="A6" s="8" t="s">
        <v>33</v>
      </c>
    </row>
    <row r="7" spans="1:3">
      <c r="A7" s="4" t="s">
        <v>0</v>
      </c>
      <c r="B7" s="12" t="s">
        <v>32</v>
      </c>
      <c r="C7" s="13" t="s">
        <v>41</v>
      </c>
    </row>
    <row r="8" spans="1:3">
      <c r="A8" t="s">
        <v>34</v>
      </c>
      <c r="B8" s="5">
        <f>14121600+702591+37700</f>
        <v>14861891</v>
      </c>
      <c r="C8" s="2">
        <f>702591+37700</f>
        <v>740291</v>
      </c>
    </row>
    <row r="9" spans="1:3">
      <c r="A9" t="s">
        <v>4</v>
      </c>
      <c r="B9" s="5">
        <v>50000</v>
      </c>
    </row>
    <row r="10" spans="1:3">
      <c r="A10" t="s">
        <v>5</v>
      </c>
      <c r="B10" s="5">
        <v>50000</v>
      </c>
    </row>
    <row r="11" spans="1:3">
      <c r="A11" t="s">
        <v>6</v>
      </c>
      <c r="B11" s="5">
        <v>10000</v>
      </c>
    </row>
    <row r="12" spans="1:3">
      <c r="A12" t="s">
        <v>35</v>
      </c>
      <c r="B12" s="5">
        <v>6300</v>
      </c>
    </row>
    <row r="13" spans="1:3">
      <c r="A13" t="s">
        <v>10</v>
      </c>
      <c r="B13" s="5">
        <v>10000</v>
      </c>
    </row>
    <row r="14" spans="1:3">
      <c r="A14" t="s">
        <v>17</v>
      </c>
      <c r="B14" s="5">
        <v>144000</v>
      </c>
    </row>
    <row r="15" spans="1:3">
      <c r="A15" t="s">
        <v>18</v>
      </c>
      <c r="B15" s="5">
        <v>630000</v>
      </c>
    </row>
    <row r="16" spans="1:3">
      <c r="A16" t="s">
        <v>22</v>
      </c>
      <c r="B16" s="5">
        <v>454744</v>
      </c>
    </row>
    <row r="17" spans="1:3">
      <c r="A17" t="s">
        <v>24</v>
      </c>
      <c r="B17" s="5">
        <v>3000</v>
      </c>
    </row>
    <row r="18" spans="1:3">
      <c r="A18" t="s">
        <v>25</v>
      </c>
      <c r="B18" s="5">
        <v>150000</v>
      </c>
    </row>
    <row r="19" spans="1:3">
      <c r="A19" s="3" t="s">
        <v>26</v>
      </c>
      <c r="B19" s="5">
        <f>8000+83200</f>
        <v>91200</v>
      </c>
    </row>
    <row r="20" spans="1:3">
      <c r="A20" t="s">
        <v>31</v>
      </c>
      <c r="B20" s="5">
        <v>1246490</v>
      </c>
    </row>
    <row r="21" spans="1:3">
      <c r="A21" s="4" t="s">
        <v>1</v>
      </c>
      <c r="B21" s="6">
        <f>SUM(B8:B20)</f>
        <v>17707625</v>
      </c>
      <c r="C21" s="7">
        <f>SUM(C8:C20)</f>
        <v>740291</v>
      </c>
    </row>
    <row r="23" spans="1:3" ht="21">
      <c r="A23" s="8" t="s">
        <v>36</v>
      </c>
    </row>
    <row r="24" spans="1:3">
      <c r="A24" s="4" t="s">
        <v>0</v>
      </c>
      <c r="B24" s="12" t="s">
        <v>32</v>
      </c>
      <c r="C24" s="13" t="s">
        <v>41</v>
      </c>
    </row>
    <row r="25" spans="1:3">
      <c r="A25" t="s">
        <v>2</v>
      </c>
      <c r="B25" s="5">
        <v>3461680</v>
      </c>
    </row>
    <row r="26" spans="1:3">
      <c r="A26" t="s">
        <v>3</v>
      </c>
      <c r="B26" s="5">
        <v>2500000</v>
      </c>
    </row>
    <row r="27" spans="1:3">
      <c r="A27" t="s">
        <v>4</v>
      </c>
      <c r="B27" s="5">
        <v>10000</v>
      </c>
    </row>
    <row r="28" spans="1:3">
      <c r="A28" t="s">
        <v>5</v>
      </c>
      <c r="B28" s="5">
        <v>940840</v>
      </c>
    </row>
    <row r="29" spans="1:3">
      <c r="A29" t="s">
        <v>6</v>
      </c>
      <c r="B29" s="5">
        <v>506000</v>
      </c>
    </row>
    <row r="30" spans="1:3">
      <c r="A30" t="s">
        <v>7</v>
      </c>
      <c r="B30" s="5">
        <v>3656000</v>
      </c>
    </row>
    <row r="31" spans="1:3">
      <c r="A31" t="s">
        <v>8</v>
      </c>
      <c r="B31" s="5">
        <f>4750000+1000000</f>
        <v>5750000</v>
      </c>
      <c r="C31" s="2">
        <v>1000000</v>
      </c>
    </row>
    <row r="32" spans="1:3">
      <c r="A32" t="s">
        <v>9</v>
      </c>
      <c r="B32" s="5">
        <f>1800+3200</f>
        <v>5000</v>
      </c>
    </row>
    <row r="33" spans="1:3">
      <c r="A33" t="s">
        <v>10</v>
      </c>
      <c r="B33" s="5">
        <v>161000</v>
      </c>
    </row>
    <row r="34" spans="1:3">
      <c r="A34" t="s">
        <v>11</v>
      </c>
      <c r="B34" s="5">
        <v>1196000</v>
      </c>
    </row>
    <row r="35" spans="1:3">
      <c r="A35" t="s">
        <v>12</v>
      </c>
      <c r="B35" s="5">
        <v>60000</v>
      </c>
    </row>
    <row r="36" spans="1:3">
      <c r="A36" t="s">
        <v>13</v>
      </c>
      <c r="B36" s="5">
        <v>70000</v>
      </c>
    </row>
    <row r="37" spans="1:3">
      <c r="A37" t="s">
        <v>14</v>
      </c>
      <c r="B37" s="5">
        <f>200000+60000</f>
        <v>260000</v>
      </c>
    </row>
    <row r="38" spans="1:3">
      <c r="A38" t="s">
        <v>15</v>
      </c>
      <c r="B38" s="5">
        <v>50000</v>
      </c>
      <c r="C38" s="2">
        <v>200000</v>
      </c>
    </row>
    <row r="39" spans="1:3">
      <c r="A39" t="s">
        <v>16</v>
      </c>
      <c r="B39" s="5">
        <f>35000+25000</f>
        <v>60000</v>
      </c>
      <c r="C39" s="2">
        <v>25000</v>
      </c>
    </row>
    <row r="40" spans="1:3">
      <c r="A40" t="s">
        <v>17</v>
      </c>
      <c r="B40" s="5">
        <v>55000</v>
      </c>
    </row>
    <row r="41" spans="1:3">
      <c r="A41" t="s">
        <v>18</v>
      </c>
      <c r="B41" s="5">
        <v>1101882</v>
      </c>
    </row>
    <row r="42" spans="1:3">
      <c r="A42" t="s">
        <v>19</v>
      </c>
      <c r="B42" s="5">
        <v>550000</v>
      </c>
    </row>
    <row r="43" spans="1:3">
      <c r="A43" t="s">
        <v>20</v>
      </c>
      <c r="B43" s="5">
        <v>200000</v>
      </c>
    </row>
    <row r="44" spans="1:3">
      <c r="A44" t="s">
        <v>21</v>
      </c>
      <c r="B44" s="5">
        <v>140000</v>
      </c>
    </row>
    <row r="45" spans="1:3">
      <c r="A45" t="s">
        <v>22</v>
      </c>
      <c r="B45" s="5">
        <v>20000</v>
      </c>
    </row>
    <row r="46" spans="1:3">
      <c r="A46" t="s">
        <v>23</v>
      </c>
      <c r="B46" s="5">
        <v>35000</v>
      </c>
    </row>
    <row r="47" spans="1:3">
      <c r="A47" t="s">
        <v>24</v>
      </c>
      <c r="B47" s="5">
        <v>860000</v>
      </c>
    </row>
    <row r="48" spans="1:3">
      <c r="A48" t="s">
        <v>25</v>
      </c>
      <c r="B48" s="5">
        <v>200000</v>
      </c>
    </row>
    <row r="49" spans="1:3">
      <c r="A49" t="s">
        <v>26</v>
      </c>
      <c r="B49" s="5">
        <v>110000</v>
      </c>
      <c r="C49" s="2">
        <v>8000</v>
      </c>
    </row>
    <row r="50" spans="1:3">
      <c r="A50" t="s">
        <v>27</v>
      </c>
      <c r="B50" s="5">
        <v>1150308</v>
      </c>
    </row>
    <row r="51" spans="1:3">
      <c r="A51" t="s">
        <v>28</v>
      </c>
      <c r="B51" s="5">
        <v>115000</v>
      </c>
    </row>
    <row r="52" spans="1:3">
      <c r="A52" t="s">
        <v>29</v>
      </c>
      <c r="B52" s="5">
        <f>865200+50000</f>
        <v>915200</v>
      </c>
      <c r="C52" s="2">
        <v>50000</v>
      </c>
    </row>
    <row r="53" spans="1:3">
      <c r="A53" t="s">
        <v>30</v>
      </c>
      <c r="B53" s="5">
        <v>917076</v>
      </c>
    </row>
    <row r="54" spans="1:3">
      <c r="A54" t="s">
        <v>31</v>
      </c>
      <c r="B54" s="5">
        <v>1728367.73</v>
      </c>
    </row>
    <row r="55" spans="1:3" s="3" customFormat="1" ht="30">
      <c r="A55" s="1" t="s">
        <v>39</v>
      </c>
      <c r="B55" s="5">
        <v>82487.91</v>
      </c>
      <c r="C55" s="2">
        <v>82487.91</v>
      </c>
    </row>
    <row r="56" spans="1:3">
      <c r="A56" s="4" t="s">
        <v>1</v>
      </c>
      <c r="B56" s="6">
        <f>SUM(B25:B55)</f>
        <v>26866841.640000001</v>
      </c>
      <c r="C56" s="7">
        <f>SUM(C25:C55)</f>
        <v>1365487.91</v>
      </c>
    </row>
    <row r="58" spans="1:3">
      <c r="A58" s="4" t="s">
        <v>43</v>
      </c>
      <c r="B58" s="6">
        <f>B21-B56</f>
        <v>-9159216.6400000006</v>
      </c>
    </row>
    <row r="59" spans="1:3" s="3" customFormat="1">
      <c r="A59" s="3" t="s">
        <v>47</v>
      </c>
      <c r="B59" s="5"/>
      <c r="C59" s="2"/>
    </row>
    <row r="60" spans="1:3" s="3" customFormat="1">
      <c r="A60" s="3" t="s">
        <v>37</v>
      </c>
      <c r="B60" s="5">
        <v>15187780.039999999</v>
      </c>
      <c r="C60" s="2"/>
    </row>
    <row r="61" spans="1:3">
      <c r="A61" s="3" t="s">
        <v>38</v>
      </c>
      <c r="B61" s="5">
        <f>12390173.63+217410+366340+372912.5+289257.03</f>
        <v>13636093.16</v>
      </c>
    </row>
    <row r="62" spans="1:3" s="3" customFormat="1">
      <c r="A62" s="4" t="s">
        <v>48</v>
      </c>
      <c r="B62" s="10">
        <f>B60-B61</f>
        <v>1551686.879999999</v>
      </c>
      <c r="C62" s="2"/>
    </row>
    <row r="65" spans="1:2">
      <c r="A65" s="3" t="s">
        <v>42</v>
      </c>
      <c r="B65" s="5">
        <v>13297310.279999999</v>
      </c>
    </row>
  </sheetData>
  <hyperlinks>
    <hyperlink ref="B3" r:id="rId1"/>
  </hyperlinks>
  <pageMargins left="0.7" right="0.7" top="0.78740157499999996" bottom="0.78740157499999996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STAROSTA</dc:creator>
  <cp:lastModifiedBy>Oustred</cp:lastModifiedBy>
  <cp:lastPrinted>2017-01-23T09:31:00Z</cp:lastPrinted>
  <dcterms:created xsi:type="dcterms:W3CDTF">2016-11-18T10:15:17Z</dcterms:created>
  <dcterms:modified xsi:type="dcterms:W3CDTF">2017-10-05T16:12:00Z</dcterms:modified>
</cp:coreProperties>
</file>