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2Finance\A rozpočtový výhled\"/>
    </mc:Choice>
  </mc:AlternateContent>
  <xr:revisionPtr revIDLastSave="0" documentId="13_ncr:1_{E5F7B19B-B1B1-4529-BAD3-42070337A037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" l="1"/>
  <c r="D13" i="2" l="1"/>
  <c r="E13" i="2" s="1"/>
  <c r="F13" i="2" s="1"/>
  <c r="G13" i="2" s="1"/>
  <c r="H13" i="2" s="1"/>
  <c r="H15" i="2" s="1"/>
  <c r="F15" i="2" l="1"/>
  <c r="G15" i="2"/>
  <c r="D8" i="2"/>
  <c r="E8" i="2" s="1"/>
  <c r="F8" i="2" s="1"/>
  <c r="G8" i="2" s="1"/>
  <c r="H8" i="2" s="1"/>
  <c r="B15" i="2"/>
  <c r="C15" i="2"/>
  <c r="D15" i="2"/>
  <c r="E15" i="2"/>
  <c r="B11" i="1"/>
  <c r="B16" i="1"/>
  <c r="C8" i="1"/>
  <c r="C11" i="1" s="1"/>
  <c r="D7" i="1"/>
  <c r="E7" i="1" s="1"/>
  <c r="F7" i="1" s="1"/>
  <c r="D14" i="1"/>
  <c r="E14" i="1" s="1"/>
  <c r="F14" i="1" s="1"/>
  <c r="G14" i="1" s="1"/>
  <c r="C16" i="1"/>
  <c r="D8" i="1"/>
  <c r="E8" i="1" s="1"/>
  <c r="F8" i="1" s="1"/>
  <c r="G8" i="1" s="1"/>
  <c r="B19" i="1" l="1"/>
  <c r="D7" i="2"/>
  <c r="E7" i="2" s="1"/>
  <c r="F7" i="2" s="1"/>
  <c r="C17" i="2"/>
  <c r="C18" i="2" s="1"/>
  <c r="B11" i="2"/>
  <c r="B17" i="2" s="1"/>
  <c r="C19" i="1"/>
  <c r="C20" i="1" s="1"/>
  <c r="F11" i="1"/>
  <c r="G7" i="1"/>
  <c r="G11" i="1" s="1"/>
  <c r="D11" i="1"/>
  <c r="E11" i="1"/>
  <c r="D11" i="2" l="1"/>
  <c r="D17" i="2" s="1"/>
  <c r="D18" i="2" s="1"/>
  <c r="E11" i="2"/>
  <c r="E17" i="2" s="1"/>
  <c r="G7" i="2"/>
  <c r="F11" i="2"/>
  <c r="F17" i="2" s="1"/>
  <c r="D15" i="1"/>
  <c r="D16" i="1" s="1"/>
  <c r="E18" i="2" l="1"/>
  <c r="F18" i="2" s="1"/>
  <c r="G11" i="2"/>
  <c r="G17" i="2" s="1"/>
  <c r="H7" i="2"/>
  <c r="H11" i="2" s="1"/>
  <c r="H17" i="2" s="1"/>
  <c r="D19" i="1"/>
  <c r="D20" i="1" s="1"/>
  <c r="E15" i="1" s="1"/>
  <c r="E16" i="1" s="1"/>
  <c r="E19" i="1" s="1"/>
  <c r="E20" i="1" s="1"/>
  <c r="F15" i="1" s="1"/>
  <c r="G18" i="2" l="1"/>
  <c r="H18" i="2" s="1"/>
  <c r="F16" i="1"/>
  <c r="F19" i="1" s="1"/>
  <c r="F20" i="1" s="1"/>
  <c r="G15" i="1" s="1"/>
  <c r="G16" i="1" l="1"/>
  <c r="G19" i="1" s="1"/>
  <c r="G20" i="1" s="1"/>
</calcChain>
</file>

<file path=xl/sharedStrings.xml><?xml version="1.0" encoding="utf-8"?>
<sst xmlns="http://schemas.openxmlformats.org/spreadsheetml/2006/main" count="30" uniqueCount="20">
  <si>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</si>
  <si>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</si>
  <si>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</si>
  <si>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</si>
  <si>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</si>
  <si>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</si>
  <si>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</si>
  <si>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</si>
  <si>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</si>
  <si>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</si>
  <si>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</si>
  <si>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</si>
  <si>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</si>
  <si>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</si>
  <si>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</si>
  <si>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</si>
  <si>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</si>
  <si>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>Stav na účtech ke konci roku (rezerva/půjčka)</t>
  </si>
  <si>
    <t xml:space="preserve">Vyvěšeno dne: </t>
  </si>
  <si>
    <t>Návrh Střednědobého výhledu rozpočtu obce Středokluky na roky 2020 - 2024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</si>
</sst>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164" fontId="6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0" fillId="0" borderId="10" xfId="0" applyNumberFormat="1" applyBorder="1"/>
    <xf numFmtId="164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164" fontId="7" fillId="0" borderId="4" xfId="0" applyNumberFormat="1" applyFont="1" applyBorder="1"/>
    <xf numFmtId="164" fontId="7" fillId="0" borderId="5" xfId="0" applyNumberFormat="1" applyFont="1" applyBorder="1"/>
    <xf numFmtId="164" fontId="0" fillId="0" borderId="0" xfId="0" applyNumberFormat="1"/>
    <xf numFmtId="165" fontId="1" fillId="0" borderId="1" xfId="42" applyNumberFormat="1" applyFont="1" applyBorder="1" applyAlignment="1">
      <alignment vertical="center"/>
    </xf>
    <xf numFmtId="165" fontId="1" fillId="0" borderId="3" xfId="42" applyNumberFormat="1" applyFont="1" applyBorder="1" applyAlignment="1">
      <alignment vertical="center"/>
    </xf>
    <xf numFmtId="165" fontId="1" fillId="0" borderId="4" xfId="42" applyNumberFormat="1" applyFont="1" applyBorder="1" applyAlignment="1">
      <alignment vertical="center"/>
    </xf>
    <xf numFmtId="165" fontId="1" fillId="0" borderId="5" xfId="42" applyNumberFormat="1" applyFon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165" fontId="1" fillId="0" borderId="37" xfId="42" applyNumberFormat="1" applyFont="1" applyBorder="1" applyAlignment="1">
      <alignment vertical="center"/>
    </xf>
    <xf numFmtId="165" fontId="1" fillId="0" borderId="38" xfId="42" applyNumberFormat="1" applyFont="1" applyBorder="1" applyAlignment="1">
      <alignment vertical="center"/>
    </xf>
    <xf numFmtId="165" fontId="1" fillId="0" borderId="2" xfId="42" applyNumberFormat="1" applyFont="1" applyBorder="1" applyAlignment="1">
      <alignment vertical="center"/>
    </xf>
    <xf numFmtId="165" fontId="1" fillId="0" borderId="36" xfId="42" applyNumberFormat="1" applyFont="1" applyBorder="1" applyAlignment="1">
      <alignment vertical="center"/>
    </xf>
    <xf numFmtId="165" fontId="3" fillId="3" borderId="6" xfId="42" applyNumberFormat="1" applyFont="1" applyFill="1" applyBorder="1" applyAlignment="1">
      <alignment vertical="center"/>
    </xf>
    <xf numFmtId="165" fontId="3" fillId="3" borderId="7" xfId="42" applyNumberFormat="1" applyFont="1" applyFill="1" applyBorder="1" applyAlignment="1">
      <alignment vertical="center"/>
    </xf>
    <xf numFmtId="165" fontId="1" fillId="0" borderId="39" xfId="42" applyNumberFormat="1" applyFont="1" applyBorder="1" applyAlignment="1"/>
    <xf numFmtId="165" fontId="1" fillId="0" borderId="40" xfId="42" applyNumberFormat="1" applyFont="1" applyBorder="1" applyAlignment="1"/>
    <xf numFmtId="165" fontId="1" fillId="0" borderId="10" xfId="42" applyNumberFormat="1" applyFont="1" applyBorder="1" applyAlignment="1">
      <alignment vertical="center"/>
    </xf>
    <xf numFmtId="165" fontId="1" fillId="0" borderId="13" xfId="42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5" fontId="1" fillId="0" borderId="9" xfId="42" applyNumberFormat="1" applyFont="1" applyBorder="1" applyAlignment="1"/>
    <xf numFmtId="165" fontId="1" fillId="0" borderId="44" xfId="42" applyNumberFormat="1" applyFont="1" applyBorder="1" applyAlignment="1">
      <alignment vertical="center"/>
    </xf>
    <xf numFmtId="165" fontId="1" fillId="0" borderId="45" xfId="42" applyNumberFormat="1" applyFont="1" applyBorder="1" applyAlignment="1">
      <alignment vertical="center"/>
    </xf>
    <xf numFmtId="165" fontId="3" fillId="3" borderId="43" xfId="42" applyNumberFormat="1" applyFont="1" applyFill="1" applyBorder="1" applyAlignment="1">
      <alignment vertical="center"/>
    </xf>
    <xf numFmtId="165" fontId="1" fillId="0" borderId="47" xfId="42" applyNumberFormat="1" applyFont="1" applyBorder="1" applyAlignment="1"/>
    <xf numFmtId="165" fontId="1" fillId="0" borderId="48" xfId="42" applyNumberFormat="1" applyFont="1" applyBorder="1" applyAlignment="1">
      <alignment vertical="center"/>
    </xf>
    <xf numFmtId="165" fontId="1" fillId="0" borderId="49" xfId="42" applyNumberFormat="1" applyFont="1" applyBorder="1" applyAlignment="1">
      <alignment vertical="center"/>
    </xf>
    <xf numFmtId="165" fontId="1" fillId="0" borderId="50" xfId="42" applyNumberFormat="1" applyFont="1" applyBorder="1" applyAlignment="1">
      <alignment vertical="center"/>
    </xf>
    <xf numFmtId="165" fontId="1" fillId="0" borderId="33" xfId="42" applyNumberFormat="1" applyFont="1" applyBorder="1" applyAlignment="1">
      <alignment vertical="center"/>
    </xf>
    <xf numFmtId="165" fontId="1" fillId="0" borderId="35" xfId="42" applyNumberFormat="1" applyFont="1" applyBorder="1" applyAlignment="1">
      <alignment vertical="center"/>
    </xf>
    <xf numFmtId="165" fontId="1" fillId="0" borderId="26" xfId="42" applyNumberFormat="1" applyFont="1" applyBorder="1" applyAlignment="1"/>
    <xf numFmtId="165" fontId="3" fillId="3" borderId="11" xfId="42" applyNumberFormat="1" applyFont="1" applyFill="1" applyBorder="1" applyAlignment="1">
      <alignment vertical="center"/>
    </xf>
    <xf numFmtId="165" fontId="1" fillId="0" borderId="52" xfId="42" applyNumberFormat="1" applyFont="1" applyBorder="1" applyAlignment="1"/>
    <xf numFmtId="165" fontId="1" fillId="0" borderId="32" xfId="42" applyNumberFormat="1" applyFont="1" applyBorder="1" applyAlignment="1">
      <alignment vertical="center"/>
    </xf>
    <xf numFmtId="165" fontId="1" fillId="0" borderId="12" xfId="42" applyNumberFormat="1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5" fontId="1" fillId="0" borderId="54" xfId="42" applyNumberFormat="1" applyFont="1" applyBorder="1" applyAlignment="1"/>
    <xf numFmtId="165" fontId="3" fillId="2" borderId="11" xfId="42" applyNumberFormat="1" applyFont="1" applyFill="1" applyBorder="1" applyAlignment="1">
      <alignment vertical="center"/>
    </xf>
    <xf numFmtId="165" fontId="3" fillId="2" borderId="6" xfId="42" applyNumberFormat="1" applyFont="1" applyFill="1" applyBorder="1" applyAlignment="1">
      <alignment vertical="center"/>
    </xf>
    <xf numFmtId="165" fontId="3" fillId="2" borderId="43" xfId="42" applyNumberFormat="1" applyFont="1" applyFill="1" applyBorder="1" applyAlignment="1">
      <alignment vertical="center"/>
    </xf>
    <xf numFmtId="165" fontId="3" fillId="2" borderId="7" xfId="42" applyNumberFormat="1" applyFont="1" applyFill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165" fontId="1" fillId="0" borderId="14" xfId="42" applyNumberFormat="1" applyFont="1" applyBorder="1" applyAlignment="1">
      <alignment vertical="center"/>
    </xf>
    <xf numFmtId="165" fontId="1" fillId="0" borderId="27" xfId="42" applyNumberFormat="1" applyFont="1" applyBorder="1" applyAlignment="1">
      <alignment vertical="center"/>
    </xf>
    <xf numFmtId="165" fontId="1" fillId="0" borderId="34" xfId="42" applyNumberFormat="1" applyFont="1" applyBorder="1" applyAlignment="1">
      <alignment vertical="center"/>
    </xf>
    <xf numFmtId="165" fontId="3" fillId="2" borderId="29" xfId="42" applyNumberFormat="1" applyFont="1" applyFill="1" applyBorder="1" applyAlignment="1">
      <alignment vertical="center"/>
    </xf>
    <xf numFmtId="165" fontId="1" fillId="0" borderId="14" xfId="42" applyNumberFormat="1" applyFont="1" applyBorder="1" applyAlignment="1">
      <alignment horizontal="right" vertical="center"/>
    </xf>
    <xf numFmtId="165" fontId="3" fillId="3" borderId="29" xfId="42" applyNumberFormat="1" applyFont="1" applyFill="1" applyBorder="1" applyAlignment="1">
      <alignment vertical="center"/>
    </xf>
    <xf numFmtId="165" fontId="1" fillId="0" borderId="28" xfId="42" applyNumberFormat="1" applyFont="1" applyBorder="1" applyAlignment="1"/>
    <xf numFmtId="165" fontId="1" fillId="0" borderId="15" xfId="42" applyNumberFormat="1" applyFont="1" applyBorder="1" applyAlignment="1">
      <alignment vertical="center"/>
    </xf>
    <xf numFmtId="165" fontId="1" fillId="0" borderId="53" xfId="42" applyNumberFormat="1" applyFont="1" applyBorder="1" applyAlignment="1">
      <alignment vertical="center"/>
    </xf>
    <xf numFmtId="0" fontId="0" fillId="0" borderId="25" xfId="0" applyBorder="1"/>
    <xf numFmtId="0" fontId="1" fillId="0" borderId="8" xfId="0" applyFont="1" applyBorder="1"/>
    <xf numFmtId="0" fontId="0" fillId="0" borderId="8" xfId="0" applyBorder="1"/>
    <xf numFmtId="0" fontId="0" fillId="0" borderId="30" xfId="0" applyBorder="1"/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  <xf numFmtId="14" fontId="0" fillId="0" borderId="0" xfId="0" applyNumberFormat="1"/>
    <xf numFmtId="0" fontId="3" fillId="0" borderId="25" xfId="0" applyFont="1" applyBorder="1" applyAlignment="1">
      <alignment horizontal="center" vertical="center"/>
    </xf>
    <xf numFmtId="0" fontId="1" fillId="0" borderId="25" xfId="0" applyFont="1" applyBorder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sqref="A1:G24"/>
    </sheetView>
  </sheetViews>
  <sheetFormatPr defaultRowHeight="14.4" x14ac:dyDescent="0.3"/>
  <cols>
    <col min="1" max="1" width="19.6640625" customWidth="1"/>
    <col min="2" max="2" width="18.6640625" customWidth="1"/>
    <col min="3" max="3" width="18.5546875" customWidth="1"/>
    <col min="4" max="4" width="19.109375" customWidth="1"/>
    <col min="5" max="6" width="18.5546875" customWidth="1"/>
    <col min="7" max="7" width="18.6640625" customWidth="1"/>
  </cols>
  <sheetData>
    <row r="1" spans="1:7" ht="30" customHeight="1" x14ac:dyDescent="0.3">
      <c r="A1" s="99" t="s">
        <v>6</v>
      </c>
      <c r="B1" s="100"/>
      <c r="C1" s="100"/>
      <c r="D1" s="100"/>
      <c r="E1" s="100"/>
      <c r="F1" s="100"/>
      <c r="G1" s="1"/>
    </row>
    <row r="2" spans="1:7" ht="21" customHeight="1" x14ac:dyDescent="0.3">
      <c r="A2" s="1"/>
      <c r="B2" s="1"/>
      <c r="C2" s="1"/>
      <c r="D2" s="1"/>
      <c r="E2" s="1"/>
      <c r="F2" s="1"/>
      <c r="G2" s="1"/>
    </row>
    <row r="3" spans="1:7" ht="24" customHeight="1" x14ac:dyDescent="0.3">
      <c r="A3" s="101" t="s">
        <v>14</v>
      </c>
      <c r="B3" s="102"/>
      <c r="C3" s="102"/>
      <c r="D3" s="102"/>
      <c r="E3" s="102"/>
      <c r="F3" s="102"/>
      <c r="G3" s="1"/>
    </row>
    <row r="4" spans="1:7" ht="21" customHeight="1" thickBot="1" x14ac:dyDescent="0.35">
      <c r="A4" s="1"/>
      <c r="D4" s="1"/>
      <c r="E4" s="1"/>
      <c r="F4" s="1"/>
      <c r="G4" s="1"/>
    </row>
    <row r="5" spans="1:7" ht="21" customHeight="1" x14ac:dyDescent="0.3">
      <c r="A5" s="96"/>
      <c r="B5" s="96" t="s">
        <v>0</v>
      </c>
      <c r="C5" s="97"/>
      <c r="D5" s="97"/>
      <c r="E5" s="97"/>
      <c r="F5" s="97"/>
      <c r="G5" s="98"/>
    </row>
    <row r="6" spans="1:7" ht="21" customHeight="1" thickBot="1" x14ac:dyDescent="0.35">
      <c r="A6" s="103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 x14ac:dyDescent="0.3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 x14ac:dyDescent="0.3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 x14ac:dyDescent="0.3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 x14ac:dyDescent="0.35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 x14ac:dyDescent="0.35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 x14ac:dyDescent="0.3">
      <c r="A12" s="2"/>
      <c r="B12" s="11"/>
      <c r="C12" s="11"/>
      <c r="D12" s="11"/>
      <c r="E12" s="11"/>
      <c r="F12" s="11"/>
      <c r="G12" s="11"/>
    </row>
    <row r="13" spans="1:7" ht="21" customHeight="1" thickBot="1" x14ac:dyDescent="0.35">
      <c r="A13" s="3"/>
      <c r="B13" s="11"/>
      <c r="C13" s="11"/>
      <c r="D13" s="11"/>
      <c r="E13" s="11"/>
      <c r="F13" s="11"/>
      <c r="G13" s="11"/>
    </row>
    <row r="14" spans="1:7" ht="21" customHeight="1" x14ac:dyDescent="0.3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 x14ac:dyDescent="0.35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 x14ac:dyDescent="0.35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ht="15" thickBot="1" x14ac:dyDescent="0.35">
      <c r="B18" s="22"/>
    </row>
    <row r="19" spans="1:7" x14ac:dyDescent="0.3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29.4" thickBot="1" x14ac:dyDescent="0.35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 x14ac:dyDescent="0.3">
      <c r="B21" s="22" t="s">
        <v>12</v>
      </c>
      <c r="C21" s="22" t="s">
        <v>13</v>
      </c>
    </row>
    <row r="22" spans="1:7" x14ac:dyDescent="0.3">
      <c r="A22" s="22" t="s">
        <v>15</v>
      </c>
      <c r="B22" s="39"/>
    </row>
    <row r="23" spans="1:7" x14ac:dyDescent="0.3">
      <c r="A23" s="104" t="s">
        <v>16</v>
      </c>
      <c r="B23" s="104"/>
      <c r="C23" s="104"/>
      <c r="D23" s="104"/>
      <c r="E23" s="104"/>
      <c r="F23" s="104"/>
      <c r="G23" s="104"/>
    </row>
    <row r="24" spans="1:7" x14ac:dyDescent="0.3">
      <c r="A24" s="104"/>
      <c r="B24" s="104"/>
      <c r="C24" s="104"/>
      <c r="D24" s="104"/>
      <c r="E24" s="104"/>
      <c r="F24" s="104"/>
      <c r="G24" s="104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abSelected="1" workbookViewId="0">
      <selection activeCell="L16" sqref="L16"/>
    </sheetView>
  </sheetViews>
  <sheetFormatPr defaultRowHeight="14.4" x14ac:dyDescent="0.3"/>
  <cols>
    <col min="1" max="1" width="18.88671875" customWidth="1"/>
    <col min="2" max="2" width="16.109375" customWidth="1"/>
    <col min="3" max="3" width="15.88671875" customWidth="1"/>
    <col min="4" max="6" width="16.109375" bestFit="1" customWidth="1"/>
    <col min="7" max="7" width="16" customWidth="1"/>
    <col min="8" max="8" width="15.88671875" customWidth="1"/>
  </cols>
  <sheetData>
    <row r="1" spans="1:12" s="22" customFormat="1" ht="33.6" x14ac:dyDescent="0.65">
      <c r="A1" s="105"/>
      <c r="B1" s="105"/>
      <c r="C1" s="105"/>
      <c r="D1" s="105"/>
      <c r="E1" s="105"/>
      <c r="F1" s="105"/>
    </row>
    <row r="2" spans="1:12" ht="26.25" customHeight="1" x14ac:dyDescent="0.3">
      <c r="A2" s="99" t="s">
        <v>6</v>
      </c>
      <c r="B2" s="99"/>
      <c r="C2" s="99"/>
      <c r="D2" s="99"/>
      <c r="E2" s="99"/>
      <c r="F2" s="99"/>
      <c r="G2" s="99"/>
      <c r="H2" s="99"/>
    </row>
    <row r="3" spans="1:12" x14ac:dyDescent="0.3">
      <c r="A3" s="1"/>
      <c r="B3" s="1"/>
      <c r="C3" s="1"/>
      <c r="D3" s="1"/>
      <c r="E3" s="1"/>
      <c r="F3" s="1"/>
    </row>
    <row r="4" spans="1:12" ht="20.25" customHeight="1" thickBot="1" x14ac:dyDescent="0.35">
      <c r="A4" s="101" t="s">
        <v>19</v>
      </c>
      <c r="B4" s="101"/>
      <c r="C4" s="101"/>
      <c r="D4" s="101"/>
      <c r="E4" s="101"/>
      <c r="F4" s="101"/>
      <c r="G4" s="101"/>
      <c r="H4" s="101"/>
    </row>
    <row r="5" spans="1:12" ht="15" thickBot="1" x14ac:dyDescent="0.35">
      <c r="A5" s="1"/>
      <c r="B5" s="22"/>
      <c r="C5" s="92"/>
      <c r="D5" s="108"/>
      <c r="E5" s="93"/>
      <c r="F5" s="93"/>
      <c r="G5" s="94"/>
      <c r="H5" s="95"/>
    </row>
    <row r="6" spans="1:12" ht="15" thickBot="1" x14ac:dyDescent="0.35">
      <c r="A6" s="44"/>
      <c r="B6" s="82">
        <v>2018</v>
      </c>
      <c r="C6" s="107">
        <v>2019</v>
      </c>
      <c r="D6" s="73">
        <v>2020</v>
      </c>
      <c r="E6" s="74">
        <v>2021</v>
      </c>
      <c r="F6" s="74">
        <v>2022</v>
      </c>
      <c r="G6" s="75">
        <v>2023</v>
      </c>
      <c r="H6" s="76">
        <v>2024</v>
      </c>
    </row>
    <row r="7" spans="1:12" x14ac:dyDescent="0.3">
      <c r="A7" s="21" t="s">
        <v>1</v>
      </c>
      <c r="B7" s="83">
        <v>18336357.620000001</v>
      </c>
      <c r="C7" s="90">
        <v>17688200</v>
      </c>
      <c r="D7" s="69">
        <f t="shared" ref="D7:E7" si="0">C7*1.03</f>
        <v>18218846</v>
      </c>
      <c r="E7" s="53">
        <f t="shared" si="0"/>
        <v>18765411.379999999</v>
      </c>
      <c r="F7" s="53">
        <f t="shared" ref="F7:H7" si="1">E7*1.03</f>
        <v>19328373.7214</v>
      </c>
      <c r="G7" s="61">
        <f t="shared" si="1"/>
        <v>19908224.933042001</v>
      </c>
      <c r="H7" s="54">
        <f t="shared" si="1"/>
        <v>20505471.681033261</v>
      </c>
    </row>
    <row r="8" spans="1:12" ht="15" customHeight="1" x14ac:dyDescent="0.3">
      <c r="A8" s="19" t="s">
        <v>2</v>
      </c>
      <c r="B8" s="84">
        <v>2930640.41</v>
      </c>
      <c r="C8" s="84">
        <v>2172800</v>
      </c>
      <c r="D8" s="64">
        <f t="shared" ref="D8:E8" si="2">C8*1.03</f>
        <v>2237984</v>
      </c>
      <c r="E8" s="40">
        <f t="shared" si="2"/>
        <v>2305123.52</v>
      </c>
      <c r="F8" s="40">
        <f t="shared" ref="F8:H8" si="3">E8*1.03</f>
        <v>2374277.2256</v>
      </c>
      <c r="G8" s="57">
        <f t="shared" si="3"/>
        <v>2445505.5423679999</v>
      </c>
      <c r="H8" s="41">
        <f t="shared" si="3"/>
        <v>2518870.7086390401</v>
      </c>
      <c r="L8" s="22"/>
    </row>
    <row r="9" spans="1:12" x14ac:dyDescent="0.3">
      <c r="A9" s="19" t="s">
        <v>3</v>
      </c>
      <c r="B9" s="84">
        <v>0</v>
      </c>
      <c r="C9" s="84">
        <v>480680</v>
      </c>
      <c r="D9" s="64">
        <v>0</v>
      </c>
      <c r="E9" s="40">
        <v>0</v>
      </c>
      <c r="F9" s="40">
        <v>0</v>
      </c>
      <c r="G9" s="57">
        <v>0</v>
      </c>
      <c r="H9" s="41">
        <v>0</v>
      </c>
    </row>
    <row r="10" spans="1:12" ht="15" thickBot="1" x14ac:dyDescent="0.35">
      <c r="A10" s="14" t="s">
        <v>7</v>
      </c>
      <c r="B10" s="85">
        <v>2388301</v>
      </c>
      <c r="C10" s="91">
        <v>26080100</v>
      </c>
      <c r="D10" s="70">
        <v>0</v>
      </c>
      <c r="E10" s="42">
        <v>0</v>
      </c>
      <c r="F10" s="42">
        <v>0</v>
      </c>
      <c r="G10" s="62">
        <v>0</v>
      </c>
      <c r="H10" s="43">
        <v>0</v>
      </c>
    </row>
    <row r="11" spans="1:12" ht="15" thickBot="1" x14ac:dyDescent="0.35">
      <c r="A11" s="12" t="s">
        <v>4</v>
      </c>
      <c r="B11" s="86">
        <f t="shared" ref="B11:E11" si="4">SUM(B7:B10)</f>
        <v>23655299.030000001</v>
      </c>
      <c r="C11" s="86">
        <f>SUM(C7:C10)</f>
        <v>46421780</v>
      </c>
      <c r="D11" s="78">
        <f t="shared" si="4"/>
        <v>20456830</v>
      </c>
      <c r="E11" s="79">
        <f t="shared" si="4"/>
        <v>21070534.899999999</v>
      </c>
      <c r="F11" s="79">
        <f t="shared" ref="F11" si="5">SUM(F7:F10)</f>
        <v>21702650.947000001</v>
      </c>
      <c r="G11" s="80">
        <f t="shared" ref="G11:H11" si="6">SUM(G7:G10)</f>
        <v>22353730.475409999</v>
      </c>
      <c r="H11" s="81">
        <f t="shared" si="6"/>
        <v>23024342.389672302</v>
      </c>
    </row>
    <row r="12" spans="1:12" ht="15" thickBot="1" x14ac:dyDescent="0.35">
      <c r="A12" s="55"/>
      <c r="B12" s="66"/>
      <c r="C12" s="66"/>
      <c r="D12" s="66"/>
      <c r="E12" s="56"/>
      <c r="F12" s="56"/>
      <c r="G12" s="56"/>
      <c r="H12" s="77"/>
    </row>
    <row r="13" spans="1:12" x14ac:dyDescent="0.3">
      <c r="A13" s="21" t="s">
        <v>10</v>
      </c>
      <c r="B13" s="87">
        <v>13250266.85</v>
      </c>
      <c r="C13" s="83">
        <v>16865113</v>
      </c>
      <c r="D13" s="63">
        <f>C13*1.04</f>
        <v>17539717.52</v>
      </c>
      <c r="E13" s="45">
        <f t="shared" ref="E13:H13" si="7">D13*1.04</f>
        <v>18241306.220800001</v>
      </c>
      <c r="F13" s="45">
        <f t="shared" si="7"/>
        <v>18970958.469632003</v>
      </c>
      <c r="G13" s="45">
        <f t="shared" si="7"/>
        <v>19729796.808417283</v>
      </c>
      <c r="H13" s="46">
        <f t="shared" si="7"/>
        <v>20518988.680753976</v>
      </c>
    </row>
    <row r="14" spans="1:12" ht="15" thickBot="1" x14ac:dyDescent="0.35">
      <c r="A14" s="24" t="s">
        <v>11</v>
      </c>
      <c r="B14" s="85">
        <v>12993463.289999999</v>
      </c>
      <c r="C14" s="85">
        <v>43647310</v>
      </c>
      <c r="D14" s="65">
        <v>0</v>
      </c>
      <c r="E14" s="47">
        <v>0</v>
      </c>
      <c r="F14" s="47">
        <v>0</v>
      </c>
      <c r="G14" s="58">
        <v>0</v>
      </c>
      <c r="H14" s="48">
        <v>0</v>
      </c>
    </row>
    <row r="15" spans="1:12" ht="15" thickBot="1" x14ac:dyDescent="0.35">
      <c r="A15" s="15" t="s">
        <v>5</v>
      </c>
      <c r="B15" s="88">
        <f t="shared" ref="B15:E15" si="8">SUM(B13:B14)</f>
        <v>26243730.140000001</v>
      </c>
      <c r="C15" s="88">
        <f t="shared" si="8"/>
        <v>60512423</v>
      </c>
      <c r="D15" s="67">
        <f t="shared" si="8"/>
        <v>17539717.52</v>
      </c>
      <c r="E15" s="49">
        <f t="shared" si="8"/>
        <v>18241306.220800001</v>
      </c>
      <c r="F15" s="49">
        <f t="shared" ref="F15" si="9">SUM(F13:F14)</f>
        <v>18970958.469632003</v>
      </c>
      <c r="G15" s="59">
        <f t="shared" ref="G15:H15" si="10">SUM(G13:G14)</f>
        <v>19729796.808417283</v>
      </c>
      <c r="H15" s="50">
        <f t="shared" si="10"/>
        <v>20518988.680753976</v>
      </c>
    </row>
    <row r="16" spans="1:12" ht="15" thickBot="1" x14ac:dyDescent="0.35">
      <c r="A16" s="1"/>
      <c r="B16" s="89"/>
      <c r="C16" s="89"/>
      <c r="D16" s="68"/>
      <c r="E16" s="51"/>
      <c r="F16" s="51"/>
      <c r="G16" s="60"/>
      <c r="H16" s="52"/>
    </row>
    <row r="17" spans="1:8" x14ac:dyDescent="0.3">
      <c r="A17" s="71" t="s">
        <v>8</v>
      </c>
      <c r="B17" s="90">
        <f t="shared" ref="B17:H17" si="11">B11-B15</f>
        <v>-2588431.1099999994</v>
      </c>
      <c r="C17" s="90">
        <f t="shared" si="11"/>
        <v>-14090643</v>
      </c>
      <c r="D17" s="69">
        <f t="shared" si="11"/>
        <v>2917112.4800000004</v>
      </c>
      <c r="E17" s="53">
        <f t="shared" si="11"/>
        <v>2829228.6791999973</v>
      </c>
      <c r="F17" s="53">
        <f t="shared" si="11"/>
        <v>2731692.4773679972</v>
      </c>
      <c r="G17" s="61">
        <f t="shared" si="11"/>
        <v>2623933.6669927165</v>
      </c>
      <c r="H17" s="54">
        <f t="shared" si="11"/>
        <v>2505353.7089183256</v>
      </c>
    </row>
    <row r="18" spans="1:8" ht="48" customHeight="1" thickBot="1" x14ac:dyDescent="0.35">
      <c r="A18" s="72" t="s">
        <v>17</v>
      </c>
      <c r="B18" s="91">
        <v>11713262.880000001</v>
      </c>
      <c r="C18" s="91">
        <f>B18+C17</f>
        <v>-2377380.1199999992</v>
      </c>
      <c r="D18" s="70">
        <f t="shared" ref="D18:H18" si="12">C18+D17</f>
        <v>539732.36000000127</v>
      </c>
      <c r="E18" s="42">
        <f t="shared" si="12"/>
        <v>3368961.0391999986</v>
      </c>
      <c r="F18" s="42">
        <f t="shared" si="12"/>
        <v>6100653.5165679958</v>
      </c>
      <c r="G18" s="62">
        <f t="shared" si="12"/>
        <v>8724587.1835607123</v>
      </c>
      <c r="H18" s="43">
        <f t="shared" si="12"/>
        <v>11229940.892479038</v>
      </c>
    </row>
    <row r="19" spans="1:8" x14ac:dyDescent="0.3">
      <c r="A19" s="22"/>
      <c r="B19" s="22"/>
      <c r="C19" s="22"/>
      <c r="D19" s="22"/>
      <c r="E19" s="22"/>
      <c r="F19" s="22"/>
    </row>
    <row r="20" spans="1:8" ht="32.25" customHeight="1" x14ac:dyDescent="0.3">
      <c r="A20" s="104"/>
      <c r="B20" s="104"/>
      <c r="C20" s="104"/>
      <c r="D20" s="104"/>
      <c r="E20" s="104"/>
      <c r="F20" s="104"/>
      <c r="G20" s="104"/>
      <c r="H20" s="104"/>
    </row>
    <row r="21" spans="1:8" ht="45.75" customHeight="1" x14ac:dyDescent="0.3">
      <c r="A21" s="104"/>
      <c r="B21" s="104"/>
      <c r="C21" s="104"/>
      <c r="D21" s="104"/>
      <c r="E21" s="104"/>
      <c r="F21" s="104"/>
      <c r="G21" s="104"/>
      <c r="H21" s="104"/>
    </row>
    <row r="22" spans="1:8" x14ac:dyDescent="0.3">
      <c r="A22" t="s">
        <v>18</v>
      </c>
      <c r="B22" s="106">
        <v>43692</v>
      </c>
      <c r="D22" s="22"/>
    </row>
    <row r="23" spans="1:8" x14ac:dyDescent="0.3">
      <c r="A23" s="22"/>
    </row>
  </sheetData>
  <mergeCells count="5">
    <mergeCell ref="A21:H21"/>
    <mergeCell ref="A20:H20"/>
    <mergeCell ref="A1:F1"/>
    <mergeCell ref="A4:H4"/>
    <mergeCell ref="A2:H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Starosta</cp:lastModifiedBy>
  <cp:lastPrinted>2019-08-15T14:55:54Z</cp:lastPrinted>
  <dcterms:created xsi:type="dcterms:W3CDTF">2015-02-11T13:30:27Z</dcterms:created>
  <dcterms:modified xsi:type="dcterms:W3CDTF">2019-08-15T14:57:42Z</dcterms:modified>
</cp:coreProperties>
</file>