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195" windowHeight="12045" activeTab="1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B11" i="1"/>
  <c r="B16"/>
  <c r="B19"/>
  <c r="C8"/>
  <c r="C11" s="1"/>
  <c r="D7"/>
  <c r="D14"/>
  <c r="E14" s="1"/>
  <c r="F14" s="1"/>
  <c r="G14" s="1"/>
  <c r="C16"/>
  <c r="D8"/>
  <c r="E8" s="1"/>
  <c r="F8" s="1"/>
  <c r="G8" s="1"/>
  <c r="E7"/>
  <c r="F7" s="1"/>
  <c r="C19" l="1"/>
  <c r="C20" s="1"/>
  <c r="F11"/>
  <c r="G7"/>
  <c r="G11" s="1"/>
  <c r="D11"/>
  <c r="E11"/>
  <c r="D15" l="1"/>
  <c r="D16" s="1"/>
  <c r="D20" l="1"/>
  <c r="E15" s="1"/>
  <c r="E16" s="1"/>
  <c r="E19" s="1"/>
  <c r="E20" s="1"/>
  <c r="F15" s="1"/>
  <c r="D19"/>
  <c r="F16" l="1"/>
  <c r="F19" s="1"/>
  <c r="F20" s="1"/>
  <c r="G15" s="1"/>
  <c r="G16" l="1"/>
  <c r="G19" s="1"/>
  <c r="G20" s="1"/>
</calcChain>
</file>

<file path=xl/sharedStrings.xml><?xml version="1.0" encoding="utf-8"?>
<sst xmlns="http://schemas.openxmlformats.org/spreadsheetml/2006/main" count="32" uniqueCount="20">
  <si>
    <t>Rok</t>
  </si>
  <si>
    <t>Daňové příjmy</t>
  </si>
  <si>
    <t>Nedaňové příjmy</t>
  </si>
  <si>
    <t>Kapitálové příjmy</t>
  </si>
  <si>
    <t>Příjmy celkem</t>
  </si>
  <si>
    <t>Výdaje celkem</t>
  </si>
  <si>
    <t>OBEC Středokluky</t>
  </si>
  <si>
    <t>Přijaté transfery</t>
  </si>
  <si>
    <t>Schodek</t>
  </si>
  <si>
    <t>Stav na účtech ke konci roku (rezerva)</t>
  </si>
  <si>
    <t>Běžné výdaje</t>
  </si>
  <si>
    <t>Kapitálové výdaje</t>
  </si>
  <si>
    <t>Dle reálných výsledků</t>
  </si>
  <si>
    <t>Dle rozpočtu na začátku roku</t>
  </si>
  <si>
    <t>Střednědobý výhled rozpočtu obce Středokluky na roky 2018 - 2021</t>
  </si>
  <si>
    <t xml:space="preserve">Roky 2016 a 2017 jsou zařazeny pro lepší pochopení finanční situace obce. Výhled rozpočtu je nastaven jako "pesimistický". </t>
  </si>
  <si>
    <t xml:space="preserve">Obec Středokluky nemá vytvořen strategický plán rozvoje, proto nejsou v tomto výhledu rozpočtu přesněji stanoveny plánované výdaje. Největší jistou investicí, kterou musí obec Středokluky realizovat je rekonstrukce čistírny odpadních vod, kde se částka pohybuje kolem 20 mil. Kč. </t>
  </si>
  <si>
    <t xml:space="preserve">Obec Středokluky nemá vytvořen strategický plán rozvoje, proto nejsou v tomto výhledu rozpočtu přesněji stanoveny plánované výdaje. Největší jistou investicí, kterou musí obec Středokluky v nejbližší době realizovat je rekonstrukce čistírny odpadních vod, výše investice se pohybuje kolem 20 mil. Kč. </t>
  </si>
  <si>
    <t>Návrh</t>
  </si>
  <si>
    <t>Vyvěšeno dne 2. 5. 2017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</si>
</sst>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</borders>
  <cellStyleXfs count="43">
    <xf numFmtId="0" fontId="0" fillId="0" borderId="0"/>
    <xf numFmtId="0" fontId="8" fillId="0" borderId="0" applyNumberFormat="0" applyFill="0" applyBorder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1" fillId="0" borderId="18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9" applyNumberFormat="0" applyAlignment="0" applyProtection="0"/>
    <xf numFmtId="0" fontId="16" fillId="8" borderId="20" applyNumberFormat="0" applyAlignment="0" applyProtection="0"/>
    <xf numFmtId="0" fontId="17" fillId="8" borderId="19" applyNumberFormat="0" applyAlignment="0" applyProtection="0"/>
    <xf numFmtId="0" fontId="18" fillId="0" borderId="21" applyNumberFormat="0" applyFill="0" applyAlignment="0" applyProtection="0"/>
    <xf numFmtId="0" fontId="19" fillId="9" borderId="22" applyNumberFormat="0" applyAlignment="0" applyProtection="0"/>
    <xf numFmtId="0" fontId="20" fillId="0" borderId="0" applyNumberFormat="0" applyFill="0" applyBorder="0" applyAlignment="0" applyProtection="0"/>
    <xf numFmtId="0" fontId="6" fillId="10" borderId="23" applyNumberFormat="0" applyFont="0" applyAlignment="0" applyProtection="0"/>
    <xf numFmtId="0" fontId="21" fillId="0" borderId="0" applyNumberFormat="0" applyFill="0" applyBorder="0" applyAlignment="0" applyProtection="0"/>
    <xf numFmtId="0" fontId="7" fillId="0" borderId="24" applyNumberFormat="0" applyFill="0" applyAlignment="0" applyProtection="0"/>
    <xf numFmtId="0" fontId="2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2" fillId="34" borderId="0" applyNumberFormat="0" applyBorder="0" applyAlignment="0" applyProtection="0"/>
    <xf numFmtId="43" fontId="6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3" fontId="1" fillId="0" borderId="1" xfId="0" applyNumberFormat="1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  <xf numFmtId="43" fontId="1" fillId="0" borderId="2" xfId="0" applyNumberFormat="1" applyFont="1" applyBorder="1" applyAlignment="1">
      <alignment horizontal="center" vertical="center"/>
    </xf>
    <xf numFmtId="43" fontId="1" fillId="0" borderId="10" xfId="0" applyNumberFormat="1" applyFont="1" applyBorder="1" applyAlignment="1">
      <alignment horizontal="center" vertical="center"/>
    </xf>
    <xf numFmtId="43" fontId="3" fillId="3" borderId="6" xfId="0" applyNumberFormat="1" applyFont="1" applyFill="1" applyBorder="1" applyAlignment="1">
      <alignment horizontal="center" vertical="center"/>
    </xf>
    <xf numFmtId="43" fontId="3" fillId="3" borderId="7" xfId="0" applyNumberFormat="1" applyFont="1" applyFill="1" applyBorder="1" applyAlignment="1">
      <alignment horizontal="center" vertical="center"/>
    </xf>
    <xf numFmtId="43" fontId="1" fillId="0" borderId="13" xfId="0" applyNumberFormat="1" applyFont="1" applyBorder="1" applyAlignment="1">
      <alignment horizontal="center" vertical="center"/>
    </xf>
    <xf numFmtId="43" fontId="1" fillId="0" borderId="0" xfId="0" applyNumberFormat="1" applyFont="1" applyBorder="1"/>
    <xf numFmtId="0" fontId="3" fillId="2" borderId="29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4" fontId="1" fillId="0" borderId="33" xfId="0" applyNumberFormat="1" applyFont="1" applyBorder="1" applyAlignment="1">
      <alignment wrapText="1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4" fontId="1" fillId="0" borderId="32" xfId="0" applyNumberFormat="1" applyFont="1" applyBorder="1" applyAlignment="1">
      <alignment wrapText="1"/>
    </xf>
    <xf numFmtId="0" fontId="3" fillId="0" borderId="14" xfId="0" applyFont="1" applyBorder="1" applyAlignment="1">
      <alignment vertical="center"/>
    </xf>
    <xf numFmtId="0" fontId="0" fillId="0" borderId="0" xfId="0"/>
    <xf numFmtId="0" fontId="3" fillId="0" borderId="15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43" fontId="1" fillId="0" borderId="32" xfId="0" applyNumberFormat="1" applyFont="1" applyBorder="1" applyAlignment="1">
      <alignment horizontal="center" vertical="center"/>
    </xf>
    <xf numFmtId="43" fontId="1" fillId="0" borderId="35" xfId="0" applyNumberFormat="1" applyFont="1" applyBorder="1" applyAlignment="1">
      <alignment horizontal="center" vertical="center"/>
    </xf>
    <xf numFmtId="43" fontId="1" fillId="0" borderId="36" xfId="0" applyNumberFormat="1" applyFont="1" applyBorder="1" applyAlignment="1">
      <alignment horizontal="center" vertical="center"/>
    </xf>
    <xf numFmtId="43" fontId="3" fillId="3" borderId="11" xfId="0" applyNumberFormat="1" applyFont="1" applyFill="1" applyBorder="1" applyAlignment="1">
      <alignment horizontal="center" vertical="center"/>
    </xf>
    <xf numFmtId="4" fontId="1" fillId="0" borderId="35" xfId="0" applyNumberFormat="1" applyFont="1" applyBorder="1" applyAlignment="1">
      <alignment wrapText="1"/>
    </xf>
    <xf numFmtId="43" fontId="3" fillId="2" borderId="11" xfId="0" applyNumberFormat="1" applyFont="1" applyFill="1" applyBorder="1" applyAlignment="1">
      <alignment horizontal="center" vertical="center"/>
    </xf>
    <xf numFmtId="43" fontId="3" fillId="2" borderId="6" xfId="0" applyNumberFormat="1" applyFont="1" applyFill="1" applyBorder="1" applyAlignment="1">
      <alignment horizontal="center" vertical="center"/>
    </xf>
    <xf numFmtId="43" fontId="3" fillId="2" borderId="7" xfId="0" applyNumberFormat="1" applyFont="1" applyFill="1" applyBorder="1" applyAlignment="1">
      <alignment horizontal="center" vertical="center"/>
    </xf>
    <xf numFmtId="43" fontId="0" fillId="0" borderId="10" xfId="0" applyNumberFormat="1" applyBorder="1"/>
    <xf numFmtId="43" fontId="0" fillId="0" borderId="13" xfId="0" applyNumberFormat="1" applyBorder="1"/>
    <xf numFmtId="0" fontId="7" fillId="0" borderId="32" xfId="0" applyFont="1" applyBorder="1"/>
    <xf numFmtId="0" fontId="7" fillId="0" borderId="12" xfId="0" applyFont="1" applyBorder="1" applyAlignment="1">
      <alignment wrapText="1"/>
    </xf>
    <xf numFmtId="43" fontId="7" fillId="0" borderId="4" xfId="0" applyNumberFormat="1" applyFont="1" applyBorder="1"/>
    <xf numFmtId="43" fontId="7" fillId="0" borderId="5" xfId="0" applyNumberFormat="1" applyFont="1" applyBorder="1"/>
    <xf numFmtId="43" fontId="0" fillId="0" borderId="0" xfId="0" applyNumberFormat="1"/>
    <xf numFmtId="0" fontId="7" fillId="0" borderId="15" xfId="0" applyFont="1" applyBorder="1"/>
    <xf numFmtId="0" fontId="7" fillId="0" borderId="37" xfId="0" applyFont="1" applyBorder="1" applyAlignment="1">
      <alignment wrapText="1"/>
    </xf>
    <xf numFmtId="43" fontId="1" fillId="0" borderId="32" xfId="42" applyFont="1" applyBorder="1" applyAlignment="1">
      <alignment wrapText="1"/>
    </xf>
    <xf numFmtId="43" fontId="1" fillId="0" borderId="10" xfId="42" applyFont="1" applyBorder="1" applyAlignment="1">
      <alignment vertical="center"/>
    </xf>
    <xf numFmtId="43" fontId="1" fillId="0" borderId="13" xfId="42" applyFont="1" applyBorder="1" applyAlignment="1">
      <alignment vertical="center"/>
    </xf>
    <xf numFmtId="43" fontId="1" fillId="0" borderId="33" xfId="42" applyFont="1" applyBorder="1" applyAlignment="1">
      <alignment wrapText="1"/>
    </xf>
    <xf numFmtId="43" fontId="1" fillId="0" borderId="1" xfId="42" applyFont="1" applyBorder="1" applyAlignment="1">
      <alignment vertical="center"/>
    </xf>
    <xf numFmtId="43" fontId="1" fillId="0" borderId="3" xfId="42" applyFont="1" applyBorder="1" applyAlignment="1">
      <alignment vertical="center"/>
    </xf>
    <xf numFmtId="43" fontId="1" fillId="0" borderId="35" xfId="42" applyFont="1" applyBorder="1" applyAlignment="1">
      <alignment wrapText="1"/>
    </xf>
    <xf numFmtId="43" fontId="1" fillId="0" borderId="2" xfId="42" applyFont="1" applyBorder="1" applyAlignment="1">
      <alignment vertical="center"/>
    </xf>
    <xf numFmtId="43" fontId="1" fillId="0" borderId="36" xfId="42" applyFont="1" applyBorder="1" applyAlignment="1">
      <alignment vertical="center"/>
    </xf>
    <xf numFmtId="43" fontId="3" fillId="2" borderId="11" xfId="42" applyFont="1" applyFill="1" applyBorder="1" applyAlignment="1">
      <alignment vertical="center"/>
    </xf>
    <xf numFmtId="43" fontId="3" fillId="2" borderId="6" xfId="42" applyFont="1" applyFill="1" applyBorder="1" applyAlignment="1">
      <alignment vertical="center"/>
    </xf>
    <xf numFmtId="43" fontId="3" fillId="2" borderId="7" xfId="42" applyFont="1" applyFill="1" applyBorder="1" applyAlignment="1">
      <alignment vertical="center"/>
    </xf>
    <xf numFmtId="43" fontId="1" fillId="0" borderId="0" xfId="42" applyFont="1" applyBorder="1" applyAlignment="1"/>
    <xf numFmtId="43" fontId="1" fillId="0" borderId="32" xfId="42" applyFont="1" applyBorder="1" applyAlignment="1">
      <alignment vertical="center"/>
    </xf>
    <xf numFmtId="43" fontId="1" fillId="0" borderId="35" xfId="42" applyFont="1" applyBorder="1" applyAlignment="1">
      <alignment vertical="center"/>
    </xf>
    <xf numFmtId="43" fontId="3" fillId="3" borderId="11" xfId="42" applyFont="1" applyFill="1" applyBorder="1" applyAlignment="1">
      <alignment vertical="center"/>
    </xf>
    <xf numFmtId="43" fontId="3" fillId="3" borderId="6" xfId="42" applyFont="1" applyFill="1" applyBorder="1" applyAlignment="1">
      <alignment vertical="center"/>
    </xf>
    <xf numFmtId="43" fontId="3" fillId="3" borderId="7" xfId="42" applyFont="1" applyFill="1" applyBorder="1" applyAlignment="1">
      <alignment vertical="center"/>
    </xf>
    <xf numFmtId="43" fontId="1" fillId="0" borderId="0" xfId="42" applyFont="1" applyAlignment="1"/>
    <xf numFmtId="43" fontId="0" fillId="0" borderId="0" xfId="42" applyFont="1" applyAlignment="1"/>
    <xf numFmtId="43" fontId="1" fillId="0" borderId="12" xfId="42" applyFont="1" applyBorder="1" applyAlignment="1">
      <alignment vertical="center"/>
    </xf>
    <xf numFmtId="43" fontId="1" fillId="0" borderId="4" xfId="42" applyFont="1" applyBorder="1" applyAlignment="1">
      <alignment vertical="center"/>
    </xf>
    <xf numFmtId="43" fontId="1" fillId="0" borderId="5" xfId="42" applyFont="1" applyBorder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3" fillId="0" borderId="0" xfId="0" applyFont="1" applyAlignment="1">
      <alignment horizontal="center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čárky" xfId="42" builtinId="3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colors>
    <mruColors>
      <color rgb="FFFF9393"/>
      <color rgb="FFFF8181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sqref="A1:G24"/>
    </sheetView>
  </sheetViews>
  <sheetFormatPr defaultRowHeight="15"/>
  <cols>
    <col min="1" max="1" width="19.7109375" customWidth="1"/>
    <col min="2" max="2" width="18.7109375" customWidth="1"/>
    <col min="3" max="3" width="18.5703125" customWidth="1"/>
    <col min="4" max="4" width="19.140625" customWidth="1"/>
    <col min="5" max="6" width="18.5703125" customWidth="1"/>
    <col min="7" max="7" width="18.7109375" customWidth="1"/>
  </cols>
  <sheetData>
    <row r="1" spans="1:7" ht="30" customHeight="1">
      <c r="A1" s="68" t="s">
        <v>6</v>
      </c>
      <c r="B1" s="69"/>
      <c r="C1" s="69"/>
      <c r="D1" s="69"/>
      <c r="E1" s="69"/>
      <c r="F1" s="69"/>
      <c r="G1" s="1"/>
    </row>
    <row r="2" spans="1:7" ht="21" customHeight="1">
      <c r="A2" s="1"/>
      <c r="B2" s="1"/>
      <c r="C2" s="1"/>
      <c r="D2" s="1"/>
      <c r="E2" s="1"/>
      <c r="F2" s="1"/>
      <c r="G2" s="1"/>
    </row>
    <row r="3" spans="1:7" ht="24" customHeight="1">
      <c r="A3" s="70" t="s">
        <v>14</v>
      </c>
      <c r="B3" s="71"/>
      <c r="C3" s="71"/>
      <c r="D3" s="71"/>
      <c r="E3" s="71"/>
      <c r="F3" s="71"/>
      <c r="G3" s="1"/>
    </row>
    <row r="4" spans="1:7" ht="21" customHeight="1" thickBot="1">
      <c r="A4" s="1"/>
      <c r="D4" s="1"/>
      <c r="E4" s="1"/>
      <c r="F4" s="1"/>
      <c r="G4" s="1"/>
    </row>
    <row r="5" spans="1:7" ht="21" customHeight="1">
      <c r="A5" s="65"/>
      <c r="B5" s="65" t="s">
        <v>0</v>
      </c>
      <c r="C5" s="66"/>
      <c r="D5" s="66"/>
      <c r="E5" s="66"/>
      <c r="F5" s="66"/>
      <c r="G5" s="67"/>
    </row>
    <row r="6" spans="1:7" ht="21" customHeight="1" thickBot="1">
      <c r="A6" s="72"/>
      <c r="B6" s="18">
        <v>2016</v>
      </c>
      <c r="C6" s="13">
        <v>2017</v>
      </c>
      <c r="D6" s="13">
        <v>2018</v>
      </c>
      <c r="E6" s="13">
        <v>2019</v>
      </c>
      <c r="F6" s="13">
        <v>2020</v>
      </c>
      <c r="G6" s="16">
        <v>2021</v>
      </c>
    </row>
    <row r="7" spans="1:7" ht="21" customHeight="1">
      <c r="A7" s="21" t="s">
        <v>1</v>
      </c>
      <c r="B7" s="20">
        <v>14750652.199999999</v>
      </c>
      <c r="C7" s="7">
        <v>12892000</v>
      </c>
      <c r="D7" s="7">
        <f>C7*1.05</f>
        <v>13536600</v>
      </c>
      <c r="E7" s="7">
        <f t="shared" ref="E7:G7" si="0">D7*1.02</f>
        <v>13807332</v>
      </c>
      <c r="F7" s="7">
        <f t="shared" si="0"/>
        <v>14083478.640000001</v>
      </c>
      <c r="G7" s="10">
        <f t="shared" si="0"/>
        <v>14365148.212800002</v>
      </c>
    </row>
    <row r="8" spans="1:7" ht="21" customHeight="1">
      <c r="A8" s="19" t="s">
        <v>2</v>
      </c>
      <c r="B8" s="17">
        <v>2806280.5</v>
      </c>
      <c r="C8" s="4">
        <f>2394934+895950</f>
        <v>3290884</v>
      </c>
      <c r="D8" s="4">
        <f t="shared" ref="D8" si="1">C8*1.02</f>
        <v>3356701.68</v>
      </c>
      <c r="E8" s="4">
        <f t="shared" ref="E8:G8" si="2">D8*1.02</f>
        <v>3423835.7136000004</v>
      </c>
      <c r="F8" s="4">
        <f t="shared" si="2"/>
        <v>3492312.4278720003</v>
      </c>
      <c r="G8" s="5">
        <f t="shared" si="2"/>
        <v>3562158.6764294403</v>
      </c>
    </row>
    <row r="9" spans="1:7" ht="21" customHeight="1">
      <c r="A9" s="19" t="s">
        <v>3</v>
      </c>
      <c r="B9" s="17">
        <v>157800</v>
      </c>
      <c r="C9" s="4">
        <v>442800</v>
      </c>
      <c r="D9" s="4">
        <v>0</v>
      </c>
      <c r="E9" s="4">
        <v>0</v>
      </c>
      <c r="F9" s="4">
        <v>0</v>
      </c>
      <c r="G9" s="5">
        <v>0</v>
      </c>
    </row>
    <row r="10" spans="1:7" ht="21" customHeight="1" thickBot="1">
      <c r="A10" s="14" t="s">
        <v>7</v>
      </c>
      <c r="B10" s="29">
        <v>7779959.0999999996</v>
      </c>
      <c r="C10" s="6">
        <v>1229600</v>
      </c>
      <c r="D10" s="6">
        <v>0</v>
      </c>
      <c r="E10" s="6">
        <v>0</v>
      </c>
      <c r="F10" s="6">
        <v>0</v>
      </c>
      <c r="G10" s="27">
        <v>0</v>
      </c>
    </row>
    <row r="11" spans="1:7" ht="21" customHeight="1" thickBot="1">
      <c r="A11" s="12" t="s">
        <v>4</v>
      </c>
      <c r="B11" s="30">
        <f>SUM(B7:B10)</f>
        <v>25494691.799999997</v>
      </c>
      <c r="C11" s="31">
        <f>SUM(C7:C10)</f>
        <v>17855284</v>
      </c>
      <c r="D11" s="31">
        <f t="shared" ref="D11:G11" si="3">SUM(D7:D10)</f>
        <v>16893301.68</v>
      </c>
      <c r="E11" s="31">
        <f t="shared" si="3"/>
        <v>17231167.713600002</v>
      </c>
      <c r="F11" s="31">
        <f t="shared" si="3"/>
        <v>17575791.067872003</v>
      </c>
      <c r="G11" s="32">
        <f t="shared" si="3"/>
        <v>17927306.889229443</v>
      </c>
    </row>
    <row r="12" spans="1:7" ht="21" customHeight="1">
      <c r="A12" s="2"/>
      <c r="B12" s="11"/>
      <c r="C12" s="11"/>
      <c r="D12" s="11"/>
      <c r="E12" s="11"/>
      <c r="F12" s="11"/>
      <c r="G12" s="11"/>
    </row>
    <row r="13" spans="1:7" ht="21" customHeight="1" thickBot="1">
      <c r="A13" s="3"/>
      <c r="B13" s="11"/>
      <c r="C13" s="11"/>
      <c r="D13" s="11"/>
      <c r="E13" s="11"/>
      <c r="F13" s="11"/>
      <c r="G13" s="11"/>
    </row>
    <row r="14" spans="1:7" ht="21" customHeight="1">
      <c r="A14" s="23" t="s">
        <v>10</v>
      </c>
      <c r="B14" s="25">
        <v>8753030</v>
      </c>
      <c r="C14" s="7">
        <v>11685153.73</v>
      </c>
      <c r="D14" s="7">
        <f>C14*1.02</f>
        <v>11918856.8046</v>
      </c>
      <c r="E14" s="7">
        <f t="shared" ref="E14:G14" si="4">D14*1.02</f>
        <v>12157233.940692</v>
      </c>
      <c r="F14" s="7">
        <f t="shared" si="4"/>
        <v>12400378.619505839</v>
      </c>
      <c r="G14" s="10">
        <f t="shared" si="4"/>
        <v>12648386.191895956</v>
      </c>
    </row>
    <row r="15" spans="1:7" ht="21" customHeight="1" thickBot="1">
      <c r="A15" s="24" t="s">
        <v>11</v>
      </c>
      <c r="B15" s="26">
        <v>10732676.1</v>
      </c>
      <c r="C15" s="6">
        <v>13821000</v>
      </c>
      <c r="D15" s="6">
        <f>D11-D14+1/2*C20</f>
        <v>7797665.1503999988</v>
      </c>
      <c r="E15" s="6">
        <f t="shared" ref="E15:G15" si="5">E11-E14+1/2*D20</f>
        <v>6485543.9104080023</v>
      </c>
      <c r="F15" s="6">
        <f t="shared" si="5"/>
        <v>5881217.5171161639</v>
      </c>
      <c r="G15" s="27">
        <f t="shared" si="5"/>
        <v>5631823.2317084866</v>
      </c>
    </row>
    <row r="16" spans="1:7" ht="21" customHeight="1" thickBot="1">
      <c r="A16" s="15" t="s">
        <v>5</v>
      </c>
      <c r="B16" s="28">
        <f t="shared" ref="B16:G16" si="6">B15+B14</f>
        <v>19485706.100000001</v>
      </c>
      <c r="C16" s="8">
        <f t="shared" si="6"/>
        <v>25506153.73</v>
      </c>
      <c r="D16" s="8">
        <f t="shared" si="6"/>
        <v>19716521.954999998</v>
      </c>
      <c r="E16" s="8">
        <f t="shared" si="6"/>
        <v>18642777.851100001</v>
      </c>
      <c r="F16" s="8">
        <f t="shared" si="6"/>
        <v>18281596.136622004</v>
      </c>
      <c r="G16" s="9">
        <f t="shared" si="6"/>
        <v>18280209.423604444</v>
      </c>
    </row>
    <row r="17" spans="1:7">
      <c r="A17" s="1"/>
      <c r="B17" s="1"/>
      <c r="C17" s="1"/>
      <c r="D17" s="1"/>
      <c r="E17" s="1"/>
      <c r="F17" s="1"/>
      <c r="G17" s="1"/>
    </row>
    <row r="18" spans="1:7" ht="15.75" thickBot="1">
      <c r="B18" s="22"/>
    </row>
    <row r="19" spans="1:7">
      <c r="A19" s="35" t="s">
        <v>8</v>
      </c>
      <c r="B19" s="33">
        <f>B11-B16</f>
        <v>6008985.6999999955</v>
      </c>
      <c r="C19" s="33">
        <f t="shared" ref="C19" si="7">C11-C16</f>
        <v>-7650869.7300000004</v>
      </c>
      <c r="D19" s="33">
        <f>D11-D16</f>
        <v>-2823220.2749999985</v>
      </c>
      <c r="E19" s="33">
        <f t="shared" ref="E19:G19" si="8">E11-E16</f>
        <v>-1411610.1374999993</v>
      </c>
      <c r="F19" s="33">
        <f t="shared" si="8"/>
        <v>-705805.06875000149</v>
      </c>
      <c r="G19" s="34">
        <f t="shared" si="8"/>
        <v>-352902.53437500075</v>
      </c>
    </row>
    <row r="20" spans="1:7" ht="30.75" thickBot="1">
      <c r="A20" s="36" t="s">
        <v>9</v>
      </c>
      <c r="B20" s="37">
        <v>13297310.279999999</v>
      </c>
      <c r="C20" s="37">
        <f>C19+B20</f>
        <v>5646440.5499999989</v>
      </c>
      <c r="D20" s="37">
        <f t="shared" ref="D20:G20" si="9">D19+C20</f>
        <v>2823220.2750000004</v>
      </c>
      <c r="E20" s="37">
        <f t="shared" si="9"/>
        <v>1411610.1375000011</v>
      </c>
      <c r="F20" s="37">
        <f t="shared" si="9"/>
        <v>705805.06874999963</v>
      </c>
      <c r="G20" s="38">
        <f t="shared" si="9"/>
        <v>352902.53437499888</v>
      </c>
    </row>
    <row r="21" spans="1:7">
      <c r="B21" s="22" t="s">
        <v>12</v>
      </c>
      <c r="C21" s="22" t="s">
        <v>13</v>
      </c>
    </row>
    <row r="22" spans="1:7">
      <c r="A22" s="22" t="s">
        <v>15</v>
      </c>
      <c r="B22" s="39"/>
    </row>
    <row r="23" spans="1:7">
      <c r="A23" s="73" t="s">
        <v>16</v>
      </c>
      <c r="B23" s="73"/>
      <c r="C23" s="73"/>
      <c r="D23" s="73"/>
      <c r="E23" s="73"/>
      <c r="F23" s="73"/>
      <c r="G23" s="73"/>
    </row>
    <row r="24" spans="1:7">
      <c r="A24" s="73"/>
      <c r="B24" s="73"/>
      <c r="C24" s="73"/>
      <c r="D24" s="73"/>
      <c r="E24" s="73"/>
      <c r="F24" s="73"/>
      <c r="G24" s="73"/>
    </row>
  </sheetData>
  <mergeCells count="5">
    <mergeCell ref="B5:G5"/>
    <mergeCell ref="A1:F1"/>
    <mergeCell ref="A3:F3"/>
    <mergeCell ref="A5:A6"/>
    <mergeCell ref="A23:G2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26" sqref="A26"/>
    </sheetView>
  </sheetViews>
  <sheetFormatPr defaultRowHeight="15"/>
  <cols>
    <col min="1" max="1" width="30.85546875" customWidth="1"/>
    <col min="2" max="2" width="20.7109375" customWidth="1"/>
    <col min="3" max="6" width="19.140625" bestFit="1" customWidth="1"/>
  </cols>
  <sheetData>
    <row r="1" spans="1:6" s="22" customFormat="1" ht="33.75">
      <c r="A1" s="74" t="s">
        <v>18</v>
      </c>
      <c r="B1" s="74"/>
      <c r="C1" s="74"/>
      <c r="D1" s="74"/>
      <c r="E1" s="74"/>
      <c r="F1" s="74"/>
    </row>
    <row r="2" spans="1:6" ht="26.25" customHeight="1">
      <c r="A2" s="68" t="s">
        <v>6</v>
      </c>
      <c r="B2" s="69"/>
      <c r="C2" s="69"/>
      <c r="D2" s="69"/>
      <c r="E2" s="69"/>
      <c r="F2" s="69"/>
    </row>
    <row r="3" spans="1:6">
      <c r="A3" s="1"/>
      <c r="B3" s="1"/>
      <c r="C3" s="1"/>
      <c r="D3" s="1"/>
      <c r="E3" s="1"/>
      <c r="F3" s="1"/>
    </row>
    <row r="4" spans="1:6" ht="20.25">
      <c r="A4" s="70" t="s">
        <v>14</v>
      </c>
      <c r="B4" s="71"/>
      <c r="C4" s="71"/>
      <c r="D4" s="71"/>
      <c r="E4" s="71"/>
      <c r="F4" s="71"/>
    </row>
    <row r="5" spans="1:6" ht="15.75" thickBot="1">
      <c r="A5" s="1"/>
      <c r="B5" s="22"/>
      <c r="C5" s="22"/>
      <c r="D5" s="1"/>
      <c r="E5" s="1"/>
      <c r="F5" s="1"/>
    </row>
    <row r="6" spans="1:6">
      <c r="A6" s="65"/>
      <c r="B6" s="65"/>
      <c r="C6" s="66"/>
      <c r="D6" s="66"/>
      <c r="E6" s="66"/>
      <c r="F6" s="67"/>
    </row>
    <row r="7" spans="1:6" ht="15.75" thickBot="1">
      <c r="A7" s="72"/>
      <c r="B7" s="18">
        <v>2017</v>
      </c>
      <c r="C7" s="13">
        <v>2018</v>
      </c>
      <c r="D7" s="13">
        <v>2019</v>
      </c>
      <c r="E7" s="13">
        <v>2020</v>
      </c>
      <c r="F7" s="16">
        <v>2021</v>
      </c>
    </row>
    <row r="8" spans="1:6">
      <c r="A8" s="21" t="s">
        <v>1</v>
      </c>
      <c r="B8" s="42">
        <v>12892000</v>
      </c>
      <c r="C8" s="43">
        <v>13536600</v>
      </c>
      <c r="D8" s="43">
        <v>13807332</v>
      </c>
      <c r="E8" s="43">
        <v>14083478.640000001</v>
      </c>
      <c r="F8" s="44">
        <v>14365148.212800002</v>
      </c>
    </row>
    <row r="9" spans="1:6">
      <c r="A9" s="19" t="s">
        <v>2</v>
      </c>
      <c r="B9" s="45">
        <v>3290884</v>
      </c>
      <c r="C9" s="46">
        <v>3356701.68</v>
      </c>
      <c r="D9" s="46">
        <v>3423835.7136000004</v>
      </c>
      <c r="E9" s="46">
        <v>3492312.4278720003</v>
      </c>
      <c r="F9" s="47">
        <v>3562158.6764294403</v>
      </c>
    </row>
    <row r="10" spans="1:6">
      <c r="A10" s="19" t="s">
        <v>3</v>
      </c>
      <c r="B10" s="45">
        <v>442800</v>
      </c>
      <c r="C10" s="46">
        <v>0</v>
      </c>
      <c r="D10" s="46">
        <v>0</v>
      </c>
      <c r="E10" s="46">
        <v>0</v>
      </c>
      <c r="F10" s="47">
        <v>0</v>
      </c>
    </row>
    <row r="11" spans="1:6" ht="15.75" thickBot="1">
      <c r="A11" s="14" t="s">
        <v>7</v>
      </c>
      <c r="B11" s="48">
        <v>1229600</v>
      </c>
      <c r="C11" s="49">
        <v>0</v>
      </c>
      <c r="D11" s="49">
        <v>0</v>
      </c>
      <c r="E11" s="49">
        <v>0</v>
      </c>
      <c r="F11" s="50">
        <v>0</v>
      </c>
    </row>
    <row r="12" spans="1:6" ht="15.75" thickBot="1">
      <c r="A12" s="12" t="s">
        <v>4</v>
      </c>
      <c r="B12" s="51">
        <v>17855284</v>
      </c>
      <c r="C12" s="52">
        <v>16893301.68</v>
      </c>
      <c r="D12" s="52">
        <v>17231167.713600002</v>
      </c>
      <c r="E12" s="52">
        <v>17575791.067872003</v>
      </c>
      <c r="F12" s="53">
        <v>17927306.889229443</v>
      </c>
    </row>
    <row r="13" spans="1:6">
      <c r="A13" s="2"/>
      <c r="B13" s="54"/>
      <c r="C13" s="54"/>
      <c r="D13" s="54"/>
      <c r="E13" s="54"/>
      <c r="F13" s="54"/>
    </row>
    <row r="14" spans="1:6" ht="15.75" thickBot="1">
      <c r="A14" s="3"/>
      <c r="B14" s="54"/>
      <c r="C14" s="54"/>
      <c r="D14" s="54"/>
      <c r="E14" s="54"/>
      <c r="F14" s="54"/>
    </row>
    <row r="15" spans="1:6">
      <c r="A15" s="23" t="s">
        <v>10</v>
      </c>
      <c r="B15" s="55">
        <v>11685153.73</v>
      </c>
      <c r="C15" s="43">
        <v>11918856.8046</v>
      </c>
      <c r="D15" s="43">
        <v>12157233.940692</v>
      </c>
      <c r="E15" s="43">
        <v>12400378.619505839</v>
      </c>
      <c r="F15" s="44">
        <v>12648386.191895956</v>
      </c>
    </row>
    <row r="16" spans="1:6" ht="15.75" thickBot="1">
      <c r="A16" s="24" t="s">
        <v>11</v>
      </c>
      <c r="B16" s="56">
        <v>13821000</v>
      </c>
      <c r="C16" s="49">
        <v>7797665.1503999988</v>
      </c>
      <c r="D16" s="49">
        <v>6485543.9104080023</v>
      </c>
      <c r="E16" s="49">
        <v>5881217.5171161639</v>
      </c>
      <c r="F16" s="50">
        <v>5631823.2317084866</v>
      </c>
    </row>
    <row r="17" spans="1:6" ht="15.75" thickBot="1">
      <c r="A17" s="15" t="s">
        <v>5</v>
      </c>
      <c r="B17" s="57">
        <v>25506153.73</v>
      </c>
      <c r="C17" s="58">
        <v>19716521.954999998</v>
      </c>
      <c r="D17" s="58">
        <v>18642777.851100001</v>
      </c>
      <c r="E17" s="58">
        <v>18281596.136622004</v>
      </c>
      <c r="F17" s="59">
        <v>18280209.423604444</v>
      </c>
    </row>
    <row r="18" spans="1:6">
      <c r="A18" s="1"/>
      <c r="B18" s="60"/>
      <c r="C18" s="60"/>
      <c r="D18" s="60"/>
      <c r="E18" s="60"/>
      <c r="F18" s="60"/>
    </row>
    <row r="19" spans="1:6" ht="15.75" thickBot="1">
      <c r="A19" s="22"/>
      <c r="B19" s="61"/>
      <c r="C19" s="61"/>
      <c r="D19" s="61"/>
      <c r="E19" s="61"/>
      <c r="F19" s="61"/>
    </row>
    <row r="20" spans="1:6">
      <c r="A20" s="40" t="s">
        <v>8</v>
      </c>
      <c r="B20" s="55">
        <v>-7650869.7300000004</v>
      </c>
      <c r="C20" s="43">
        <v>-2823220.2749999985</v>
      </c>
      <c r="D20" s="43">
        <v>-1411610.1374999993</v>
      </c>
      <c r="E20" s="43">
        <v>-705805.06875000149</v>
      </c>
      <c r="F20" s="44">
        <v>-352902.53437500075</v>
      </c>
    </row>
    <row r="21" spans="1:6" ht="30.75" thickBot="1">
      <c r="A21" s="41" t="s">
        <v>9</v>
      </c>
      <c r="B21" s="62">
        <v>5646440.5499999989</v>
      </c>
      <c r="C21" s="63">
        <v>2823220.2750000004</v>
      </c>
      <c r="D21" s="63">
        <v>1411610.1375000011</v>
      </c>
      <c r="E21" s="63">
        <v>705805.06874999963</v>
      </c>
      <c r="F21" s="64">
        <v>352902.53437499888</v>
      </c>
    </row>
    <row r="22" spans="1:6">
      <c r="A22" s="22"/>
      <c r="B22" s="22"/>
      <c r="C22" s="22"/>
      <c r="D22" s="22"/>
      <c r="E22" s="22"/>
      <c r="F22" s="22"/>
    </row>
    <row r="23" spans="1:6" ht="48.75" customHeight="1">
      <c r="A23" s="73" t="s">
        <v>17</v>
      </c>
      <c r="B23" s="73"/>
      <c r="C23" s="73"/>
      <c r="D23" s="73"/>
      <c r="E23" s="73"/>
      <c r="F23" s="73"/>
    </row>
    <row r="26" spans="1:6">
      <c r="A26" s="22" t="s">
        <v>19</v>
      </c>
    </row>
  </sheetData>
  <mergeCells count="6">
    <mergeCell ref="A1:F1"/>
    <mergeCell ref="A6:A7"/>
    <mergeCell ref="A2:F2"/>
    <mergeCell ref="A4:F4"/>
    <mergeCell ref="B6:F6"/>
    <mergeCell ref="A23:F23"/>
  </mergeCells>
  <pageMargins left="0.7" right="0.7" top="0.78740157499999996" bottom="0.78740157499999996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Místostarosta</dc:creator>
  <cp:lastModifiedBy>Oustred</cp:lastModifiedBy>
  <cp:lastPrinted>2017-05-02T17:34:54Z</cp:lastPrinted>
  <dcterms:created xsi:type="dcterms:W3CDTF">2015-02-11T13:30:27Z</dcterms:created>
  <dcterms:modified xsi:type="dcterms:W3CDTF">2017-05-02T17:34:59Z</dcterms:modified>
</cp:coreProperties>
</file>