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400" documentId="8_{3F74A1E2-A397-4389-BB56-E0E219BCBCD6}" xr6:coauthVersionLast="47" xr6:coauthVersionMax="47" xr10:uidLastSave="{D47B1CE6-FA14-427F-96D2-104AF3A98BB8}"/>
  <bookViews>
    <workbookView xWindow="-120" yWindow="-120" windowWidth="29040" windowHeight="15720" xr2:uid="{00000000-000D-0000-FFFF-FFFF00000000}"/>
  </bookViews>
  <sheets>
    <sheet name="template" sheetId="1" r:id="rId1"/>
  </sheets>
  <definedNames>
    <definedName name="JR_PAGE_ANCHOR_0_1">template!#REF!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64" i="1"/>
  <c r="F61" i="1"/>
  <c r="F53" i="1"/>
  <c r="F54" i="1"/>
  <c r="F55" i="1"/>
  <c r="F52" i="1"/>
  <c r="F48" i="1"/>
  <c r="F68" i="1" l="1"/>
  <c r="D23" i="1" l="1"/>
  <c r="E23" i="1"/>
  <c r="F23" i="1"/>
  <c r="F71" i="1" s="1"/>
  <c r="C23" i="1"/>
  <c r="E68" i="1"/>
  <c r="C68" i="1"/>
  <c r="D68" i="1"/>
  <c r="D71" i="1" s="1"/>
  <c r="E71" i="1" l="1"/>
  <c r="C71" i="1"/>
</calcChain>
</file>

<file path=xl/sharedStrings.xml><?xml version="1.0" encoding="utf-8"?>
<sst xmlns="http://schemas.openxmlformats.org/spreadsheetml/2006/main" count="133" uniqueCount="99">
  <si>
    <t>Obec Středokluky, IČO 00241695</t>
  </si>
  <si>
    <t>Třídění:</t>
  </si>
  <si>
    <t>Název</t>
  </si>
  <si>
    <t>Bez paragrafu</t>
  </si>
  <si>
    <t>2219</t>
  </si>
  <si>
    <t>Ostatní záležitosti pozemních komunikací</t>
  </si>
  <si>
    <t>2310</t>
  </si>
  <si>
    <t>Pitná voda</t>
  </si>
  <si>
    <t>2321</t>
  </si>
  <si>
    <t>Odvádění a čistění odpadních vod a nakládání s kaly</t>
  </si>
  <si>
    <t>2341</t>
  </si>
  <si>
    <t>Vodní díla v zemědělské krajině</t>
  </si>
  <si>
    <t>3299</t>
  </si>
  <si>
    <t>Ostatní záležitosti vzdělávání</t>
  </si>
  <si>
    <t>3429</t>
  </si>
  <si>
    <t>Ostatní zájmová činnost a rekreace</t>
  </si>
  <si>
    <t>3612</t>
  </si>
  <si>
    <t>Bytové hospodářství</t>
  </si>
  <si>
    <t>3639</t>
  </si>
  <si>
    <t>Komunální služby a územní rozvoj jinde nezařazené</t>
  </si>
  <si>
    <t>3722</t>
  </si>
  <si>
    <t>Sběr a svoz komunálních odpadů</t>
  </si>
  <si>
    <t>3726</t>
  </si>
  <si>
    <t>Využívání a zneškodňování ostatních odpadů</t>
  </si>
  <si>
    <t>3729</t>
  </si>
  <si>
    <t>Ostatní nakládání s odpady</t>
  </si>
  <si>
    <t>3745</t>
  </si>
  <si>
    <t>Péče o vzhled obcí a veřejnou zeleň</t>
  </si>
  <si>
    <t>6171</t>
  </si>
  <si>
    <t>Činnost místní správy</t>
  </si>
  <si>
    <t>6221</t>
  </si>
  <si>
    <t>Humanitární zahraniční pomoc přímá</t>
  </si>
  <si>
    <t>6409</t>
  </si>
  <si>
    <t>Ostatní činnosti jinde nezařazené</t>
  </si>
  <si>
    <t>1014</t>
  </si>
  <si>
    <t>Ozdravování hospodářských zvířat, polních a speciálních plodin a zvláštní veterinární péče</t>
  </si>
  <si>
    <t>2212</t>
  </si>
  <si>
    <t>Silnice</t>
  </si>
  <si>
    <t>2221</t>
  </si>
  <si>
    <t>Provoz veřejné silniční dopravy</t>
  </si>
  <si>
    <t>2292</t>
  </si>
  <si>
    <t>Dopravní obslužnost veřejnými službami - linková</t>
  </si>
  <si>
    <t>3111</t>
  </si>
  <si>
    <t>Mateřské školy</t>
  </si>
  <si>
    <t>3113</t>
  </si>
  <si>
    <t>Základní školy</t>
  </si>
  <si>
    <t>3319</t>
  </si>
  <si>
    <t>Ostatní záležitosti kultury</t>
  </si>
  <si>
    <t>3326</t>
  </si>
  <si>
    <t>Pořízení, zachování a obnova hodnot místního kulturního, národního a historického povědomí</t>
  </si>
  <si>
    <t>3349</t>
  </si>
  <si>
    <t>Ostatní záležitosti sdělovacích prostředků</t>
  </si>
  <si>
    <t>3399</t>
  </si>
  <si>
    <t>Ostatní záležitosti kultury, církví a sdělovacích prostředků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</si>
  <si>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</si>
  <si>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</si>
  <si>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</si>
  <si>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</si>
  <si>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</si>
  <si>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</si>
  <si>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3631</t>
  </si>
  <si>
    <t>Veřejné osvětlení</t>
  </si>
  <si>
    <t>3635</t>
  </si>
  <si>
    <t>Územní plánování</t>
  </si>
  <si>
    <t>3636</t>
  </si>
  <si>
    <t>Územní rozvoj</t>
  </si>
  <si>
    <t>3721</t>
  </si>
  <si>
    <t>Sběr a svoz nebezpečných odpadů</t>
  </si>
  <si>
    <t>3723</t>
  </si>
  <si>
    <t>Sběr a svoz ostatních odpadů jiných než nebezpečných a komunálních</t>
  </si>
  <si>
    <t>3749</t>
  </si>
  <si>
    <t>Ostatní činnosti k ochraně přírody a krajiny</t>
  </si>
  <si>
    <t>4351</t>
  </si>
  <si>
    <t>Osobní asistence, pečovatelská služba a podpora samostatného bydlení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</si>
  <si>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</si>
  <si>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</si>
  <si>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</si>
  <si>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</si>
  <si>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</si>
  <si>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</si>
  <si>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6118</t>
  </si>
  <si>
    <t>Volba prezidenta republiky</t>
  </si>
  <si>
    <t>6320</t>
  </si>
  <si>
    <t>Pojištění funkčně nespecifikované</t>
  </si>
  <si>
    <t>Skutečnost 9/2023</t>
  </si>
  <si>
    <t>Schválený rozpočet 2023</t>
  </si>
  <si>
    <t>Upravený rozpočet 2023</t>
  </si>
  <si>
    <t>Návrh rozpočtu na rok 2024</t>
  </si>
  <si>
    <t>Paragraf</t>
  </si>
  <si>
    <t>Schodek rozpočtu</t>
  </si>
  <si>
    <t xml:space="preserve">Schodek rozpočtu bude vyrovnán přebytky minulých let. </t>
  </si>
  <si>
    <t>Hodnoty v Kč.</t>
  </si>
  <si>
    <t>Návrh rozpočtu 2024</t>
  </si>
  <si>
    <t>Příjmy celkem:</t>
  </si>
  <si>
    <t>Výdaje celkem:</t>
  </si>
  <si>
    <t>Návrh rozpočtu obce Středokluky 2024 - Výdaje - pokračování</t>
  </si>
  <si>
    <t>Návrh rozpočtu obce Středokluky 2024 - Výdaje</t>
  </si>
  <si>
    <t>Návrh rozpočtu obce Středokluky 2024 - Příjmy</t>
  </si>
  <si>
    <t>Návrh rozpočtu obce Středokluky 2024 -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</si>
</sst>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sz val="3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BFE4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 applyProtection="1">
      <protection locked="0"/>
    </xf>
    <xf numFmtId="0" fontId="1" fillId="0" borderId="0" xfId="0" applyFont="1"/>
    <xf numFmtId="0" fontId="2" fillId="0" borderId="0" xfId="0" applyFont="1"/>
    <xf numFmtId="0" fontId="3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center"/>
    </xf>
    <xf numFmtId="4" fontId="3" fillId="13" borderId="5" xfId="0" applyNumberFormat="1" applyFont="1" applyFill="1" applyBorder="1" applyAlignment="1">
      <alignment vertical="center"/>
    </xf>
    <xf numFmtId="4" fontId="3" fillId="13" borderId="2" xfId="0" applyNumberFormat="1" applyFont="1" applyFill="1" applyBorder="1" applyAlignment="1">
      <alignment vertical="center"/>
    </xf>
    <xf numFmtId="4" fontId="4" fillId="13" borderId="7" xfId="0" applyNumberFormat="1" applyFont="1" applyFill="1" applyBorder="1" applyAlignment="1">
      <alignment vertical="center"/>
    </xf>
    <xf numFmtId="4" fontId="4" fillId="13" borderId="8" xfId="0" applyNumberFormat="1" applyFont="1" applyFill="1" applyBorder="1" applyAlignment="1">
      <alignment vertical="center"/>
    </xf>
    <xf numFmtId="0" fontId="4" fillId="14" borderId="1" xfId="0" applyFont="1" applyFill="1" applyBorder="1" applyAlignment="1">
      <alignment vertical="center"/>
    </xf>
    <xf numFmtId="4" fontId="4" fillId="13" borderId="1" xfId="0" applyNumberFormat="1" applyFont="1" applyFill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0" fontId="1" fillId="0" borderId="0" xfId="0" applyFont="1" applyAlignment="1"/>
    <xf numFmtId="0" fontId="4" fillId="10" borderId="9" xfId="0" applyFont="1" applyFill="1" applyBorder="1" applyAlignment="1"/>
    <xf numFmtId="0" fontId="4" fillId="9" borderId="10" xfId="0" applyFont="1" applyFill="1" applyBorder="1" applyAlignment="1">
      <alignment horizontal="right" wrapText="1"/>
    </xf>
    <xf numFmtId="4" fontId="4" fillId="13" borderId="11" xfId="0" applyNumberFormat="1" applyFont="1" applyFill="1" applyBorder="1" applyAlignment="1">
      <alignment vertical="center"/>
    </xf>
    <xf numFmtId="4" fontId="4" fillId="13" borderId="12" xfId="0" applyNumberFormat="1" applyFont="1" applyFill="1" applyBorder="1" applyAlignment="1">
      <alignment vertical="center"/>
    </xf>
    <xf numFmtId="4" fontId="3" fillId="13" borderId="3" xfId="0" applyNumberFormat="1" applyFont="1" applyFill="1" applyBorder="1" applyAlignment="1">
      <alignment vertical="center"/>
    </xf>
    <xf numFmtId="4" fontId="3" fillId="13" borderId="4" xfId="0" applyNumberFormat="1" applyFont="1" applyFill="1" applyBorder="1" applyAlignment="1">
      <alignment vertical="center"/>
    </xf>
    <xf numFmtId="4" fontId="3" fillId="13" borderId="6" xfId="0" applyNumberFormat="1" applyFont="1" applyFill="1" applyBorder="1" applyAlignment="1">
      <alignment vertical="center"/>
    </xf>
    <xf numFmtId="4" fontId="3" fillId="13" borderId="7" xfId="0" applyNumberFormat="1" applyFont="1" applyFill="1" applyBorder="1" applyAlignment="1">
      <alignment vertical="center"/>
    </xf>
    <xf numFmtId="0" fontId="4" fillId="11" borderId="13" xfId="0" applyFont="1" applyFill="1" applyBorder="1" applyAlignment="1"/>
    <xf numFmtId="4" fontId="3" fillId="13" borderId="14" xfId="0" applyNumberFormat="1" applyFont="1" applyFill="1" applyBorder="1" applyAlignment="1">
      <alignment vertical="center" wrapText="1"/>
    </xf>
    <xf numFmtId="4" fontId="3" fillId="13" borderId="15" xfId="0" applyNumberFormat="1" applyFont="1" applyFill="1" applyBorder="1" applyAlignment="1">
      <alignment vertical="center" wrapText="1"/>
    </xf>
    <xf numFmtId="4" fontId="3" fillId="13" borderId="16" xfId="0" applyNumberFormat="1" applyFont="1" applyFill="1" applyBorder="1" applyAlignment="1">
      <alignment vertical="center" wrapText="1"/>
    </xf>
    <xf numFmtId="4" fontId="4" fillId="13" borderId="17" xfId="0" applyNumberFormat="1" applyFont="1" applyFill="1" applyBorder="1" applyAlignment="1">
      <alignment vertical="center"/>
    </xf>
    <xf numFmtId="0" fontId="4" fillId="9" borderId="9" xfId="0" applyFont="1" applyFill="1" applyBorder="1" applyAlignment="1">
      <alignment horizontal="right" wrapText="1"/>
    </xf>
    <xf numFmtId="0" fontId="6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top"/>
    </xf>
    <xf numFmtId="4" fontId="4" fillId="13" borderId="9" xfId="0" applyNumberFormat="1" applyFont="1" applyFill="1" applyBorder="1" applyAlignment="1">
      <alignment vertical="center"/>
    </xf>
    <xf numFmtId="4" fontId="4" fillId="13" borderId="10" xfId="0" applyNumberFormat="1" applyFont="1" applyFill="1" applyBorder="1" applyAlignment="1">
      <alignment horizontal="right" vertical="center" wrapText="1"/>
    </xf>
    <xf numFmtId="4" fontId="4" fillId="13" borderId="13" xfId="0" applyNumberFormat="1" applyFont="1" applyFill="1" applyBorder="1" applyAlignment="1">
      <alignment vertical="center"/>
    </xf>
    <xf numFmtId="4" fontId="4" fillId="13" borderId="9" xfId="0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vertical="center"/>
    </xf>
    <xf numFmtId="4" fontId="4" fillId="13" borderId="13" xfId="0" applyNumberFormat="1" applyFont="1" applyFill="1" applyBorder="1" applyAlignment="1">
      <alignment horizontal="right" vertical="center" wrapText="1"/>
    </xf>
    <xf numFmtId="4" fontId="3" fillId="13" borderId="14" xfId="0" applyNumberFormat="1" applyFont="1" applyFill="1" applyBorder="1" applyAlignment="1">
      <alignment vertical="center"/>
    </xf>
    <xf numFmtId="4" fontId="3" fillId="13" borderId="15" xfId="0" applyNumberFormat="1" applyFont="1" applyFill="1" applyBorder="1" applyAlignment="1">
      <alignment vertical="center"/>
    </xf>
    <xf numFmtId="4" fontId="3" fillId="13" borderId="16" xfId="0" applyNumberFormat="1" applyFont="1" applyFill="1" applyBorder="1" applyAlignment="1">
      <alignment vertical="center"/>
    </xf>
    <xf numFmtId="4" fontId="4" fillId="13" borderId="18" xfId="0" applyNumberFormat="1" applyFont="1" applyFill="1" applyBorder="1" applyAlignment="1">
      <alignment horizontal="right" vertical="center" wrapText="1"/>
    </xf>
    <xf numFmtId="4" fontId="3" fillId="13" borderId="19" xfId="0" applyNumberFormat="1" applyFont="1" applyFill="1" applyBorder="1" applyAlignment="1">
      <alignment vertical="center"/>
    </xf>
    <xf numFmtId="4" fontId="3" fillId="13" borderId="20" xfId="0" applyNumberFormat="1" applyFont="1" applyFill="1" applyBorder="1" applyAlignment="1">
      <alignment vertical="center"/>
    </xf>
    <xf numFmtId="4" fontId="3" fillId="13" borderId="21" xfId="0" applyNumberFormat="1" applyFont="1" applyFill="1" applyBorder="1" applyAlignment="1">
      <alignment vertical="center"/>
    </xf>
    <xf numFmtId="4" fontId="4" fillId="13" borderId="22" xfId="0" applyNumberFormat="1" applyFont="1" applyFill="1" applyBorder="1" applyAlignment="1">
      <alignment vertical="center"/>
    </xf>
    <xf numFmtId="0" fontId="4" fillId="9" borderId="13" xfId="0" applyFont="1" applyFill="1" applyBorder="1" applyAlignment="1">
      <alignment horizontal="right" wrapText="1"/>
    </xf>
    <xf numFmtId="0" fontId="4" fillId="15" borderId="18" xfId="0" applyFont="1" applyFill="1" applyBorder="1" applyAlignment="1">
      <alignment horizontal="right" wrapText="1"/>
    </xf>
    <xf numFmtId="0" fontId="1" fillId="7" borderId="1" xfId="0" applyFont="1" applyFill="1" applyBorder="1" applyAlignment="1" applyProtection="1">
      <protection locked="0"/>
    </xf>
    <xf numFmtId="0" fontId="1" fillId="0" borderId="1" xfId="0" applyFont="1" applyBorder="1"/>
    <xf numFmtId="0" fontId="4" fillId="8" borderId="23" xfId="0" applyFont="1" applyFill="1" applyBorder="1" applyAlignment="1">
      <alignment horizontal="left" vertical="center"/>
    </xf>
    <xf numFmtId="0" fontId="4" fillId="8" borderId="24" xfId="0" applyFont="1" applyFill="1" applyBorder="1" applyAlignment="1">
      <alignment horizontal="left" vertical="center"/>
    </xf>
    <xf numFmtId="0" fontId="4" fillId="8" borderId="25" xfId="0" applyFont="1" applyFill="1" applyBorder="1" applyAlignment="1">
      <alignment horizontal="left" vertical="center"/>
    </xf>
    <xf numFmtId="0" fontId="4" fillId="14" borderId="6" xfId="0" applyFont="1" applyFill="1" applyBorder="1" applyAlignment="1">
      <alignment vertical="center"/>
    </xf>
    <xf numFmtId="0" fontId="4" fillId="14" borderId="7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75"/>
  <sheetViews>
    <sheetView tabSelected="1" topLeftCell="A53" zoomScaleNormal="100" workbookViewId="0">
      <selection activeCell="L66" sqref="L66"/>
    </sheetView>
  </sheetViews>
  <sheetFormatPr defaultRowHeight="15.75" x14ac:dyDescent="0.25"/>
  <cols>
    <col min="1" max="1" width="9.28515625" style="16" customWidth="1"/>
    <col min="2" max="2" width="28.5703125" style="16" customWidth="1"/>
    <col min="3" max="3" width="15.5703125" style="16" customWidth="1"/>
    <col min="4" max="4" width="17.28515625" style="16" customWidth="1"/>
    <col min="5" max="5" width="14.140625" style="16" customWidth="1"/>
    <col min="6" max="6" width="15.140625" style="2" customWidth="1"/>
    <col min="7" max="16384" width="9.140625" style="3"/>
  </cols>
  <sheetData>
    <row r="1" spans="1:6" ht="20.100000000000001" customHeight="1" x14ac:dyDescent="0.25">
      <c r="A1" s="1"/>
      <c r="B1" s="1"/>
      <c r="C1" s="1"/>
      <c r="D1" s="1"/>
      <c r="E1" s="1"/>
    </row>
    <row r="2" spans="1:6" ht="20.100000000000001" customHeight="1" x14ac:dyDescent="0.25">
      <c r="A2" s="4" t="s">
        <v>0</v>
      </c>
      <c r="B2" s="4"/>
      <c r="C2" s="5"/>
      <c r="D2" s="5"/>
      <c r="E2" s="5"/>
    </row>
    <row r="3" spans="1:6" ht="38.25" x14ac:dyDescent="0.25">
      <c r="A3" s="31" t="s">
        <v>87</v>
      </c>
      <c r="B3" s="6"/>
      <c r="C3" s="6"/>
      <c r="D3" s="32"/>
      <c r="E3" s="6"/>
    </row>
    <row r="4" spans="1:6" x14ac:dyDescent="0.25">
      <c r="A4" s="5" t="s">
        <v>1</v>
      </c>
      <c r="B4" s="7"/>
      <c r="C4" s="33" t="s">
        <v>91</v>
      </c>
      <c r="D4" s="7"/>
      <c r="E4" s="7"/>
    </row>
    <row r="5" spans="1:6" ht="26.25" thickBot="1" x14ac:dyDescent="0.3">
      <c r="A5" s="38" t="s">
        <v>97</v>
      </c>
      <c r="B5" s="8"/>
      <c r="C5" s="8"/>
      <c r="D5" s="8"/>
      <c r="E5" s="8"/>
      <c r="F5" s="8"/>
    </row>
    <row r="6" spans="1:6" ht="32.25" thickBot="1" x14ac:dyDescent="0.3">
      <c r="A6" s="17" t="s">
        <v>88</v>
      </c>
      <c r="B6" s="25" t="s">
        <v>2</v>
      </c>
      <c r="C6" s="30" t="s">
        <v>85</v>
      </c>
      <c r="D6" s="18" t="s">
        <v>86</v>
      </c>
      <c r="E6" s="48" t="s">
        <v>84</v>
      </c>
      <c r="F6" s="49" t="s">
        <v>92</v>
      </c>
    </row>
    <row r="7" spans="1:6" x14ac:dyDescent="0.25">
      <c r="A7" s="21"/>
      <c r="B7" s="26" t="s">
        <v>3</v>
      </c>
      <c r="C7" s="21">
        <v>26410609.100000001</v>
      </c>
      <c r="D7" s="22">
        <v>28255292.98</v>
      </c>
      <c r="E7" s="40">
        <v>24327082.370000001</v>
      </c>
      <c r="F7" s="44">
        <v>32000000</v>
      </c>
    </row>
    <row r="8" spans="1:6" ht="31.5" x14ac:dyDescent="0.25">
      <c r="A8" s="9" t="s">
        <v>4</v>
      </c>
      <c r="B8" s="27" t="s">
        <v>5</v>
      </c>
      <c r="C8" s="9">
        <v>0</v>
      </c>
      <c r="D8" s="10">
        <v>100000</v>
      </c>
      <c r="E8" s="41">
        <v>100000</v>
      </c>
      <c r="F8" s="45">
        <v>0</v>
      </c>
    </row>
    <row r="9" spans="1:6" x14ac:dyDescent="0.25">
      <c r="A9" s="9" t="s">
        <v>6</v>
      </c>
      <c r="B9" s="27" t="s">
        <v>7</v>
      </c>
      <c r="C9" s="9">
        <v>48000</v>
      </c>
      <c r="D9" s="10">
        <v>109022.77</v>
      </c>
      <c r="E9" s="41">
        <v>99072.15</v>
      </c>
      <c r="F9" s="45">
        <v>110000</v>
      </c>
    </row>
    <row r="10" spans="1:6" ht="31.5" x14ac:dyDescent="0.25">
      <c r="A10" s="9" t="s">
        <v>8</v>
      </c>
      <c r="B10" s="27" t="s">
        <v>9</v>
      </c>
      <c r="C10" s="9">
        <v>149200</v>
      </c>
      <c r="D10" s="10">
        <v>470100</v>
      </c>
      <c r="E10" s="41">
        <v>278807.88</v>
      </c>
      <c r="F10" s="45">
        <v>250000</v>
      </c>
    </row>
    <row r="11" spans="1:6" ht="31.5" x14ac:dyDescent="0.25">
      <c r="A11" s="9" t="s">
        <v>10</v>
      </c>
      <c r="B11" s="27" t="s">
        <v>11</v>
      </c>
      <c r="C11" s="9">
        <v>10000</v>
      </c>
      <c r="D11" s="10">
        <v>10000</v>
      </c>
      <c r="E11" s="41">
        <v>0</v>
      </c>
      <c r="F11" s="45">
        <v>10000</v>
      </c>
    </row>
    <row r="12" spans="1:6" x14ac:dyDescent="0.25">
      <c r="A12" s="9" t="s">
        <v>12</v>
      </c>
      <c r="B12" s="27" t="s">
        <v>13</v>
      </c>
      <c r="C12" s="9">
        <v>4500</v>
      </c>
      <c r="D12" s="10">
        <v>4500</v>
      </c>
      <c r="E12" s="41">
        <v>2000</v>
      </c>
      <c r="F12" s="45">
        <v>4500</v>
      </c>
    </row>
    <row r="13" spans="1:6" ht="31.5" x14ac:dyDescent="0.25">
      <c r="A13" s="9" t="s">
        <v>14</v>
      </c>
      <c r="B13" s="27" t="s">
        <v>15</v>
      </c>
      <c r="C13" s="9">
        <v>84000</v>
      </c>
      <c r="D13" s="10">
        <v>84000</v>
      </c>
      <c r="E13" s="41">
        <v>66197</v>
      </c>
      <c r="F13" s="45">
        <v>80000</v>
      </c>
    </row>
    <row r="14" spans="1:6" x14ac:dyDescent="0.25">
      <c r="A14" s="9" t="s">
        <v>16</v>
      </c>
      <c r="B14" s="27" t="s">
        <v>17</v>
      </c>
      <c r="C14" s="9">
        <v>750000</v>
      </c>
      <c r="D14" s="10">
        <v>760000</v>
      </c>
      <c r="E14" s="41">
        <v>900347</v>
      </c>
      <c r="F14" s="45">
        <v>1000000</v>
      </c>
    </row>
    <row r="15" spans="1:6" ht="31.5" x14ac:dyDescent="0.25">
      <c r="A15" s="9" t="s">
        <v>18</v>
      </c>
      <c r="B15" s="27" t="s">
        <v>19</v>
      </c>
      <c r="C15" s="9">
        <v>25000</v>
      </c>
      <c r="D15" s="10">
        <v>15000</v>
      </c>
      <c r="E15" s="41">
        <v>0</v>
      </c>
      <c r="F15" s="45">
        <v>10000</v>
      </c>
    </row>
    <row r="16" spans="1:6" ht="31.5" x14ac:dyDescent="0.25">
      <c r="A16" s="9" t="s">
        <v>20</v>
      </c>
      <c r="B16" s="27" t="s">
        <v>21</v>
      </c>
      <c r="C16" s="9">
        <v>5000</v>
      </c>
      <c r="D16" s="10">
        <v>5000</v>
      </c>
      <c r="E16" s="41">
        <v>3632</v>
      </c>
      <c r="F16" s="45">
        <v>5000</v>
      </c>
    </row>
    <row r="17" spans="1:7" ht="31.5" x14ac:dyDescent="0.25">
      <c r="A17" s="9" t="s">
        <v>22</v>
      </c>
      <c r="B17" s="27" t="s">
        <v>23</v>
      </c>
      <c r="C17" s="9">
        <v>350000</v>
      </c>
      <c r="D17" s="10">
        <v>378100</v>
      </c>
      <c r="E17" s="41">
        <v>159270.5</v>
      </c>
      <c r="F17" s="45">
        <v>300000</v>
      </c>
    </row>
    <row r="18" spans="1:7" x14ac:dyDescent="0.25">
      <c r="A18" s="9" t="s">
        <v>24</v>
      </c>
      <c r="B18" s="27" t="s">
        <v>25</v>
      </c>
      <c r="C18" s="9">
        <v>100000</v>
      </c>
      <c r="D18" s="10">
        <v>121900</v>
      </c>
      <c r="E18" s="41">
        <v>77900</v>
      </c>
      <c r="F18" s="45">
        <v>122000</v>
      </c>
    </row>
    <row r="19" spans="1:7" ht="31.5" x14ac:dyDescent="0.25">
      <c r="A19" s="9" t="s">
        <v>26</v>
      </c>
      <c r="B19" s="27" t="s">
        <v>27</v>
      </c>
      <c r="C19" s="9">
        <v>0</v>
      </c>
      <c r="D19" s="10">
        <v>5000</v>
      </c>
      <c r="E19" s="41">
        <v>5000</v>
      </c>
      <c r="F19" s="45">
        <v>5000</v>
      </c>
    </row>
    <row r="20" spans="1:7" x14ac:dyDescent="0.25">
      <c r="A20" s="9" t="s">
        <v>28</v>
      </c>
      <c r="B20" s="27" t="s">
        <v>29</v>
      </c>
      <c r="C20" s="9">
        <v>130000</v>
      </c>
      <c r="D20" s="10">
        <v>176000</v>
      </c>
      <c r="E20" s="41">
        <v>404440.18</v>
      </c>
      <c r="F20" s="45">
        <v>200000</v>
      </c>
    </row>
    <row r="21" spans="1:7" ht="31.5" x14ac:dyDescent="0.25">
      <c r="A21" s="9" t="s">
        <v>30</v>
      </c>
      <c r="B21" s="27" t="s">
        <v>31</v>
      </c>
      <c r="C21" s="9">
        <v>50000</v>
      </c>
      <c r="D21" s="10">
        <v>507600</v>
      </c>
      <c r="E21" s="41">
        <v>507600</v>
      </c>
      <c r="F21" s="45">
        <v>0</v>
      </c>
    </row>
    <row r="22" spans="1:7" ht="31.5" x14ac:dyDescent="0.25">
      <c r="A22" s="9" t="s">
        <v>32</v>
      </c>
      <c r="B22" s="27" t="s">
        <v>33</v>
      </c>
      <c r="C22" s="9">
        <v>0</v>
      </c>
      <c r="D22" s="10">
        <v>28207.5</v>
      </c>
      <c r="E22" s="41">
        <v>28207.5</v>
      </c>
      <c r="F22" s="45">
        <v>0</v>
      </c>
    </row>
    <row r="23" spans="1:7" ht="16.5" thickBot="1" x14ac:dyDescent="0.3">
      <c r="A23" s="19" t="s">
        <v>93</v>
      </c>
      <c r="B23" s="29"/>
      <c r="C23" s="19">
        <f>SUM(C7:C22)</f>
        <v>28116309.100000001</v>
      </c>
      <c r="D23" s="20">
        <f>SUM(D7:D22)</f>
        <v>31029723.25</v>
      </c>
      <c r="E23" s="29">
        <f>SUM(E7:E22)</f>
        <v>26959556.579999998</v>
      </c>
      <c r="F23" s="47">
        <f>SUM(F7:F22)</f>
        <v>34096500</v>
      </c>
    </row>
    <row r="24" spans="1:7" ht="0.95" customHeight="1" x14ac:dyDescent="0.25">
      <c r="A24" s="13"/>
      <c r="B24" s="13"/>
      <c r="C24" s="1"/>
      <c r="D24" s="1"/>
      <c r="E24" s="1"/>
    </row>
    <row r="25" spans="1:7" ht="250.5" customHeight="1" x14ac:dyDescent="0.25">
      <c r="A25" s="1"/>
      <c r="B25" s="1"/>
      <c r="C25" s="1"/>
      <c r="D25" s="1"/>
      <c r="E25" s="1"/>
    </row>
    <row r="26" spans="1:7" ht="23.25" thickBot="1" x14ac:dyDescent="0.3">
      <c r="A26" s="57" t="s">
        <v>96</v>
      </c>
      <c r="B26" s="8"/>
      <c r="C26" s="8"/>
      <c r="D26" s="8"/>
      <c r="E26" s="8"/>
      <c r="F26" s="8"/>
    </row>
    <row r="27" spans="1:7" ht="32.25" thickBot="1" x14ac:dyDescent="0.3">
      <c r="A27" s="34" t="s">
        <v>88</v>
      </c>
      <c r="B27" s="36" t="s">
        <v>2</v>
      </c>
      <c r="C27" s="37" t="s">
        <v>85</v>
      </c>
      <c r="D27" s="35" t="s">
        <v>86</v>
      </c>
      <c r="E27" s="39" t="s">
        <v>84</v>
      </c>
      <c r="F27" s="43" t="s">
        <v>92</v>
      </c>
      <c r="G27" s="15"/>
    </row>
    <row r="28" spans="1:7" ht="63" x14ac:dyDescent="0.25">
      <c r="A28" s="21" t="s">
        <v>34</v>
      </c>
      <c r="B28" s="26" t="s">
        <v>35</v>
      </c>
      <c r="C28" s="21">
        <v>0</v>
      </c>
      <c r="D28" s="22">
        <v>11158</v>
      </c>
      <c r="E28" s="40">
        <v>11158</v>
      </c>
      <c r="F28" s="44">
        <v>10000</v>
      </c>
      <c r="G28" s="15"/>
    </row>
    <row r="29" spans="1:7" x14ac:dyDescent="0.25">
      <c r="A29" s="9" t="s">
        <v>36</v>
      </c>
      <c r="B29" s="27" t="s">
        <v>37</v>
      </c>
      <c r="C29" s="9">
        <v>1200000</v>
      </c>
      <c r="D29" s="10">
        <v>1068842</v>
      </c>
      <c r="E29" s="41">
        <v>397556.39</v>
      </c>
      <c r="F29" s="45">
        <v>600000</v>
      </c>
      <c r="G29" s="15"/>
    </row>
    <row r="30" spans="1:7" ht="31.5" x14ac:dyDescent="0.25">
      <c r="A30" s="9" t="s">
        <v>4</v>
      </c>
      <c r="B30" s="27" t="s">
        <v>5</v>
      </c>
      <c r="C30" s="9">
        <v>150000</v>
      </c>
      <c r="D30" s="10">
        <v>270000</v>
      </c>
      <c r="E30" s="41">
        <v>145142.32</v>
      </c>
      <c r="F30" s="45">
        <v>1000000</v>
      </c>
      <c r="G30" s="15"/>
    </row>
    <row r="31" spans="1:7" x14ac:dyDescent="0.25">
      <c r="A31" s="9" t="s">
        <v>38</v>
      </c>
      <c r="B31" s="27" t="s">
        <v>39</v>
      </c>
      <c r="C31" s="9">
        <v>900000</v>
      </c>
      <c r="D31" s="10">
        <v>1842726.88</v>
      </c>
      <c r="E31" s="41">
        <v>842582.29</v>
      </c>
      <c r="F31" s="45">
        <v>0</v>
      </c>
      <c r="G31" s="15"/>
    </row>
    <row r="32" spans="1:7" ht="31.5" x14ac:dyDescent="0.25">
      <c r="A32" s="9" t="s">
        <v>40</v>
      </c>
      <c r="B32" s="27" t="s">
        <v>41</v>
      </c>
      <c r="C32" s="9">
        <v>100940</v>
      </c>
      <c r="D32" s="10">
        <v>100940</v>
      </c>
      <c r="E32" s="41">
        <v>50476</v>
      </c>
      <c r="F32" s="45">
        <v>120000</v>
      </c>
      <c r="G32" s="15"/>
    </row>
    <row r="33" spans="1:7" x14ac:dyDescent="0.25">
      <c r="A33" s="9" t="s">
        <v>6</v>
      </c>
      <c r="B33" s="27" t="s">
        <v>7</v>
      </c>
      <c r="C33" s="9">
        <v>500000</v>
      </c>
      <c r="D33" s="10">
        <v>500000</v>
      </c>
      <c r="E33" s="41">
        <v>20799.900000000001</v>
      </c>
      <c r="F33" s="45">
        <v>700000</v>
      </c>
      <c r="G33" s="15"/>
    </row>
    <row r="34" spans="1:7" ht="31.5" x14ac:dyDescent="0.25">
      <c r="A34" s="9" t="s">
        <v>8</v>
      </c>
      <c r="B34" s="27" t="s">
        <v>9</v>
      </c>
      <c r="C34" s="9">
        <v>3400000</v>
      </c>
      <c r="D34" s="10">
        <v>3348660</v>
      </c>
      <c r="E34" s="41">
        <v>90026.3</v>
      </c>
      <c r="F34" s="45">
        <v>4412000</v>
      </c>
      <c r="G34" s="15"/>
    </row>
    <row r="35" spans="1:7" ht="31.5" x14ac:dyDescent="0.25">
      <c r="A35" s="9" t="s">
        <v>10</v>
      </c>
      <c r="B35" s="27" t="s">
        <v>11</v>
      </c>
      <c r="C35" s="9">
        <v>300000</v>
      </c>
      <c r="D35" s="10">
        <v>146000</v>
      </c>
      <c r="E35" s="41">
        <v>0</v>
      </c>
      <c r="F35" s="45">
        <v>0</v>
      </c>
      <c r="G35" s="15"/>
    </row>
    <row r="36" spans="1:7" x14ac:dyDescent="0.25">
      <c r="A36" s="9" t="s">
        <v>42</v>
      </c>
      <c r="B36" s="27" t="s">
        <v>43</v>
      </c>
      <c r="C36" s="9">
        <v>1300000</v>
      </c>
      <c r="D36" s="10">
        <v>2004900.3</v>
      </c>
      <c r="E36" s="41">
        <v>1420824.3</v>
      </c>
      <c r="F36" s="45">
        <v>1400000</v>
      </c>
      <c r="G36" s="15"/>
    </row>
    <row r="37" spans="1:7" x14ac:dyDescent="0.25">
      <c r="A37" s="9" t="s">
        <v>44</v>
      </c>
      <c r="B37" s="27" t="s">
        <v>45</v>
      </c>
      <c r="C37" s="9">
        <v>4583000</v>
      </c>
      <c r="D37" s="10">
        <v>7583000</v>
      </c>
      <c r="E37" s="41">
        <v>8774250.2400000002</v>
      </c>
      <c r="F37" s="45">
        <f>1510000+4500000+1500000</f>
        <v>7510000</v>
      </c>
      <c r="G37" s="15"/>
    </row>
    <row r="38" spans="1:7" x14ac:dyDescent="0.25">
      <c r="A38" s="9" t="s">
        <v>12</v>
      </c>
      <c r="B38" s="27" t="s">
        <v>13</v>
      </c>
      <c r="C38" s="9">
        <v>6000</v>
      </c>
      <c r="D38" s="10">
        <v>6000</v>
      </c>
      <c r="E38" s="41">
        <v>1600</v>
      </c>
      <c r="F38" s="45">
        <v>6000</v>
      </c>
      <c r="G38" s="15"/>
    </row>
    <row r="39" spans="1:7" x14ac:dyDescent="0.25">
      <c r="A39" s="9" t="s">
        <v>46</v>
      </c>
      <c r="B39" s="27" t="s">
        <v>47</v>
      </c>
      <c r="C39" s="9">
        <v>40000</v>
      </c>
      <c r="D39" s="10">
        <v>40000</v>
      </c>
      <c r="E39" s="41">
        <v>0</v>
      </c>
      <c r="F39" s="45">
        <v>40000</v>
      </c>
      <c r="G39" s="15"/>
    </row>
    <row r="40" spans="1:7" ht="63" x14ac:dyDescent="0.25">
      <c r="A40" s="9" t="s">
        <v>48</v>
      </c>
      <c r="B40" s="27" t="s">
        <v>49</v>
      </c>
      <c r="C40" s="9">
        <v>100000</v>
      </c>
      <c r="D40" s="10">
        <v>100000</v>
      </c>
      <c r="E40" s="41">
        <v>0</v>
      </c>
      <c r="F40" s="45">
        <v>0</v>
      </c>
      <c r="G40" s="15"/>
    </row>
    <row r="41" spans="1:7" ht="31.5" x14ac:dyDescent="0.25">
      <c r="A41" s="9" t="s">
        <v>50</v>
      </c>
      <c r="B41" s="27" t="s">
        <v>51</v>
      </c>
      <c r="C41" s="9">
        <v>100000</v>
      </c>
      <c r="D41" s="10">
        <v>100000</v>
      </c>
      <c r="E41" s="41">
        <v>53254.85</v>
      </c>
      <c r="F41" s="45">
        <v>100000</v>
      </c>
      <c r="G41" s="15"/>
    </row>
    <row r="42" spans="1:7" ht="31.5" x14ac:dyDescent="0.25">
      <c r="A42" s="9" t="s">
        <v>52</v>
      </c>
      <c r="B42" s="27" t="s">
        <v>53</v>
      </c>
      <c r="C42" s="9">
        <v>100000</v>
      </c>
      <c r="D42" s="10">
        <v>100000</v>
      </c>
      <c r="E42" s="41">
        <v>85808</v>
      </c>
      <c r="F42" s="45">
        <v>100000</v>
      </c>
      <c r="G42" s="15"/>
    </row>
    <row r="43" spans="1:7" ht="31.5" x14ac:dyDescent="0.25">
      <c r="A43" s="9" t="s">
        <v>54</v>
      </c>
      <c r="B43" s="27" t="s">
        <v>55</v>
      </c>
      <c r="C43" s="9">
        <v>30000</v>
      </c>
      <c r="D43" s="10">
        <v>30000</v>
      </c>
      <c r="E43" s="41">
        <v>1300</v>
      </c>
      <c r="F43" s="45">
        <v>30000</v>
      </c>
      <c r="G43" s="15"/>
    </row>
    <row r="44" spans="1:7" x14ac:dyDescent="0.25">
      <c r="A44" s="9" t="s">
        <v>56</v>
      </c>
      <c r="B44" s="27" t="s">
        <v>57</v>
      </c>
      <c r="C44" s="9">
        <v>300000</v>
      </c>
      <c r="D44" s="10">
        <v>300000</v>
      </c>
      <c r="E44" s="41">
        <v>240805.2</v>
      </c>
      <c r="F44" s="45">
        <v>300000</v>
      </c>
      <c r="G44" s="15"/>
    </row>
    <row r="45" spans="1:7" ht="31.5" x14ac:dyDescent="0.25">
      <c r="A45" s="9" t="s">
        <v>58</v>
      </c>
      <c r="B45" s="27" t="s">
        <v>59</v>
      </c>
      <c r="C45" s="9">
        <v>50000</v>
      </c>
      <c r="D45" s="10">
        <v>50000</v>
      </c>
      <c r="E45" s="41">
        <v>0</v>
      </c>
      <c r="F45" s="45">
        <v>50000</v>
      </c>
      <c r="G45" s="15"/>
    </row>
    <row r="46" spans="1:7" ht="31.5" x14ac:dyDescent="0.25">
      <c r="A46" s="9" t="s">
        <v>14</v>
      </c>
      <c r="B46" s="27" t="s">
        <v>15</v>
      </c>
      <c r="C46" s="9">
        <v>50000</v>
      </c>
      <c r="D46" s="10">
        <v>263000</v>
      </c>
      <c r="E46" s="41">
        <v>281736.83</v>
      </c>
      <c r="F46" s="45">
        <v>300000</v>
      </c>
      <c r="G46" s="15"/>
    </row>
    <row r="47" spans="1:7" x14ac:dyDescent="0.25">
      <c r="A47" s="9" t="s">
        <v>16</v>
      </c>
      <c r="B47" s="27" t="s">
        <v>17</v>
      </c>
      <c r="C47" s="9">
        <v>1700000</v>
      </c>
      <c r="D47" s="10">
        <v>1527000</v>
      </c>
      <c r="E47" s="41">
        <v>908040.93</v>
      </c>
      <c r="F47" s="45">
        <v>500000</v>
      </c>
      <c r="G47" s="15"/>
    </row>
    <row r="48" spans="1:7" x14ac:dyDescent="0.25">
      <c r="A48" s="9" t="s">
        <v>60</v>
      </c>
      <c r="B48" s="27" t="s">
        <v>61</v>
      </c>
      <c r="C48" s="9">
        <v>300000</v>
      </c>
      <c r="D48" s="10">
        <v>390000</v>
      </c>
      <c r="E48" s="41">
        <v>385379.56</v>
      </c>
      <c r="F48" s="45">
        <f>350000+4620000</f>
        <v>4970000</v>
      </c>
      <c r="G48" s="15"/>
    </row>
    <row r="49" spans="1:7" x14ac:dyDescent="0.25">
      <c r="A49" s="9" t="s">
        <v>62</v>
      </c>
      <c r="B49" s="27" t="s">
        <v>63</v>
      </c>
      <c r="C49" s="9">
        <v>0</v>
      </c>
      <c r="D49" s="10">
        <v>48314</v>
      </c>
      <c r="E49" s="41">
        <v>48314</v>
      </c>
      <c r="F49" s="45">
        <v>230000</v>
      </c>
      <c r="G49" s="15"/>
    </row>
    <row r="50" spans="1:7" x14ac:dyDescent="0.25">
      <c r="A50" s="9" t="s">
        <v>64</v>
      </c>
      <c r="B50" s="27" t="s">
        <v>65</v>
      </c>
      <c r="C50" s="9">
        <v>800000</v>
      </c>
      <c r="D50" s="10">
        <v>690000</v>
      </c>
      <c r="E50" s="41">
        <v>482917.72</v>
      </c>
      <c r="F50" s="45">
        <v>2000000</v>
      </c>
      <c r="G50" s="15"/>
    </row>
    <row r="51" spans="1:7" ht="31.5" x14ac:dyDescent="0.25">
      <c r="A51" s="9" t="s">
        <v>18</v>
      </c>
      <c r="B51" s="27" t="s">
        <v>19</v>
      </c>
      <c r="C51" s="9">
        <v>5000</v>
      </c>
      <c r="D51" s="10">
        <v>5000</v>
      </c>
      <c r="E51" s="41">
        <v>0</v>
      </c>
      <c r="F51" s="45">
        <v>5000</v>
      </c>
      <c r="G51" s="15"/>
    </row>
    <row r="52" spans="1:7" ht="31.5" x14ac:dyDescent="0.25">
      <c r="A52" s="9" t="s">
        <v>66</v>
      </c>
      <c r="B52" s="27" t="s">
        <v>67</v>
      </c>
      <c r="C52" s="9">
        <v>60000</v>
      </c>
      <c r="D52" s="10">
        <v>233714</v>
      </c>
      <c r="E52" s="41">
        <v>233714</v>
      </c>
      <c r="F52" s="45">
        <f>D52*1.18</f>
        <v>275782.51999999996</v>
      </c>
      <c r="G52" s="15"/>
    </row>
    <row r="53" spans="1:7" ht="31.5" x14ac:dyDescent="0.25">
      <c r="A53" s="9" t="s">
        <v>20</v>
      </c>
      <c r="B53" s="27" t="s">
        <v>21</v>
      </c>
      <c r="C53" s="9">
        <v>1200000</v>
      </c>
      <c r="D53" s="10">
        <v>997972</v>
      </c>
      <c r="E53" s="41">
        <v>958455.97</v>
      </c>
      <c r="F53" s="45">
        <f t="shared" ref="F53:F55" si="0">D53*1.18</f>
        <v>1177606.96</v>
      </c>
      <c r="G53" s="15"/>
    </row>
    <row r="54" spans="1:7" ht="47.25" x14ac:dyDescent="0.25">
      <c r="A54" s="9" t="s">
        <v>68</v>
      </c>
      <c r="B54" s="27" t="s">
        <v>69</v>
      </c>
      <c r="C54" s="9">
        <v>500000</v>
      </c>
      <c r="D54" s="10">
        <v>500000</v>
      </c>
      <c r="E54" s="41">
        <v>554145.5</v>
      </c>
      <c r="F54" s="45">
        <f t="shared" si="0"/>
        <v>590000</v>
      </c>
      <c r="G54" s="15"/>
    </row>
    <row r="55" spans="1:7" ht="31.5" x14ac:dyDescent="0.25">
      <c r="A55" s="9" t="s">
        <v>22</v>
      </c>
      <c r="B55" s="27" t="s">
        <v>23</v>
      </c>
      <c r="C55" s="9">
        <v>330000</v>
      </c>
      <c r="D55" s="10">
        <v>330000</v>
      </c>
      <c r="E55" s="41">
        <v>224502.23</v>
      </c>
      <c r="F55" s="45">
        <f t="shared" si="0"/>
        <v>389400</v>
      </c>
      <c r="G55" s="15"/>
    </row>
    <row r="56" spans="1:7" ht="22.5" x14ac:dyDescent="0.25">
      <c r="A56" s="57" t="s">
        <v>95</v>
      </c>
      <c r="B56" s="8"/>
      <c r="C56" s="8"/>
      <c r="D56" s="8"/>
      <c r="E56" s="8"/>
      <c r="F56" s="8"/>
      <c r="G56" s="15"/>
    </row>
    <row r="57" spans="1:7" ht="31.5" x14ac:dyDescent="0.25">
      <c r="A57" s="9" t="s">
        <v>26</v>
      </c>
      <c r="B57" s="27" t="s">
        <v>27</v>
      </c>
      <c r="C57" s="9">
        <v>3500000</v>
      </c>
      <c r="D57" s="10">
        <v>3501593.2</v>
      </c>
      <c r="E57" s="41">
        <v>2493508.36</v>
      </c>
      <c r="F57" s="45">
        <v>3000000</v>
      </c>
      <c r="G57" s="15"/>
    </row>
    <row r="58" spans="1:7" ht="31.5" x14ac:dyDescent="0.25">
      <c r="A58" s="9" t="s">
        <v>70</v>
      </c>
      <c r="B58" s="27" t="s">
        <v>71</v>
      </c>
      <c r="C58" s="9">
        <v>0</v>
      </c>
      <c r="D58" s="10">
        <v>16000</v>
      </c>
      <c r="E58" s="41">
        <v>16000</v>
      </c>
      <c r="F58" s="45">
        <v>0</v>
      </c>
      <c r="G58" s="15"/>
    </row>
    <row r="59" spans="1:7" ht="47.25" x14ac:dyDescent="0.25">
      <c r="A59" s="9" t="s">
        <v>72</v>
      </c>
      <c r="B59" s="27" t="s">
        <v>73</v>
      </c>
      <c r="C59" s="9">
        <v>20000</v>
      </c>
      <c r="D59" s="10">
        <v>4000</v>
      </c>
      <c r="E59" s="41">
        <v>0</v>
      </c>
      <c r="F59" s="45">
        <v>0</v>
      </c>
      <c r="G59" s="15"/>
    </row>
    <row r="60" spans="1:7" x14ac:dyDescent="0.25">
      <c r="A60" s="9" t="s">
        <v>74</v>
      </c>
      <c r="B60" s="27" t="s">
        <v>75</v>
      </c>
      <c r="C60" s="9">
        <v>30000</v>
      </c>
      <c r="D60" s="10">
        <v>30000</v>
      </c>
      <c r="E60" s="41">
        <v>0</v>
      </c>
      <c r="F60" s="45">
        <v>30000</v>
      </c>
      <c r="G60" s="15"/>
    </row>
    <row r="61" spans="1:7" ht="31.5" x14ac:dyDescent="0.25">
      <c r="A61" s="9" t="s">
        <v>76</v>
      </c>
      <c r="B61" s="27" t="s">
        <v>77</v>
      </c>
      <c r="C61" s="9">
        <v>300000</v>
      </c>
      <c r="D61" s="10">
        <v>300000</v>
      </c>
      <c r="E61" s="41">
        <v>262121.06</v>
      </c>
      <c r="F61" s="45">
        <f>1055000+200000</f>
        <v>1255000</v>
      </c>
      <c r="G61" s="15"/>
    </row>
    <row r="62" spans="1:7" x14ac:dyDescent="0.25">
      <c r="A62" s="9" t="s">
        <v>78</v>
      </c>
      <c r="B62" s="27" t="s">
        <v>79</v>
      </c>
      <c r="C62" s="9">
        <v>1200000</v>
      </c>
      <c r="D62" s="10">
        <v>1200000</v>
      </c>
      <c r="E62" s="41">
        <v>1026414</v>
      </c>
      <c r="F62" s="45">
        <v>1500000</v>
      </c>
      <c r="G62" s="15"/>
    </row>
    <row r="63" spans="1:7" x14ac:dyDescent="0.25">
      <c r="A63" s="9" t="s">
        <v>80</v>
      </c>
      <c r="B63" s="27" t="s">
        <v>81</v>
      </c>
      <c r="C63" s="9">
        <v>35000</v>
      </c>
      <c r="D63" s="10">
        <v>48000</v>
      </c>
      <c r="E63" s="41">
        <v>48000</v>
      </c>
      <c r="F63" s="45">
        <v>0</v>
      </c>
      <c r="G63" s="15"/>
    </row>
    <row r="64" spans="1:7" x14ac:dyDescent="0.25">
      <c r="A64" s="9" t="s">
        <v>28</v>
      </c>
      <c r="B64" s="27" t="s">
        <v>29</v>
      </c>
      <c r="C64" s="9">
        <v>5000000</v>
      </c>
      <c r="D64" s="10">
        <v>5239416.5</v>
      </c>
      <c r="E64" s="41">
        <v>3543934.46</v>
      </c>
      <c r="F64" s="45">
        <f>5000000+2666666</f>
        <v>7666666</v>
      </c>
      <c r="G64" s="15"/>
    </row>
    <row r="65" spans="1:7" ht="31.5" x14ac:dyDescent="0.25">
      <c r="A65" s="9" t="s">
        <v>30</v>
      </c>
      <c r="B65" s="27" t="s">
        <v>31</v>
      </c>
      <c r="C65" s="9">
        <v>100000</v>
      </c>
      <c r="D65" s="10">
        <v>173500</v>
      </c>
      <c r="E65" s="41">
        <v>0</v>
      </c>
      <c r="F65" s="45">
        <v>0</v>
      </c>
      <c r="G65" s="15"/>
    </row>
    <row r="66" spans="1:7" ht="31.5" x14ac:dyDescent="0.25">
      <c r="A66" s="9" t="s">
        <v>82</v>
      </c>
      <c r="B66" s="27" t="s">
        <v>83</v>
      </c>
      <c r="C66" s="9">
        <v>90000</v>
      </c>
      <c r="D66" s="10">
        <v>367267</v>
      </c>
      <c r="E66" s="41">
        <v>362106</v>
      </c>
      <c r="F66" s="45">
        <v>400000</v>
      </c>
      <c r="G66" s="15"/>
    </row>
    <row r="67" spans="1:7" ht="32.25" thickBot="1" x14ac:dyDescent="0.3">
      <c r="A67" s="23" t="s">
        <v>32</v>
      </c>
      <c r="B67" s="28" t="s">
        <v>33</v>
      </c>
      <c r="C67" s="23">
        <v>0</v>
      </c>
      <c r="D67" s="24">
        <v>28207.5</v>
      </c>
      <c r="E67" s="42">
        <v>28207.5</v>
      </c>
      <c r="F67" s="46">
        <v>0</v>
      </c>
      <c r="G67" s="15"/>
    </row>
    <row r="68" spans="1:7" ht="16.5" thickBot="1" x14ac:dyDescent="0.3">
      <c r="A68" s="19" t="s">
        <v>94</v>
      </c>
      <c r="B68" s="29"/>
      <c r="C68" s="19">
        <f>SUM(C28:C67)</f>
        <v>28379940</v>
      </c>
      <c r="D68" s="20">
        <f>SUM(D28:D67)</f>
        <v>33495211.379999999</v>
      </c>
      <c r="E68" s="29">
        <f>SUM(E28:E67)</f>
        <v>23993081.91</v>
      </c>
      <c r="F68" s="47">
        <f>SUM(F28:F67)</f>
        <v>40667455.480000004</v>
      </c>
      <c r="G68" s="15"/>
    </row>
    <row r="69" spans="1:7" ht="16.5" thickBot="1" x14ac:dyDescent="0.3">
      <c r="A69" s="1"/>
      <c r="B69" s="1"/>
      <c r="C69" s="1"/>
      <c r="D69" s="1"/>
      <c r="E69" s="1"/>
    </row>
    <row r="70" spans="1:7" x14ac:dyDescent="0.25">
      <c r="A70" s="52" t="s">
        <v>98</v>
      </c>
      <c r="B70" s="53"/>
      <c r="C70" s="53"/>
      <c r="D70" s="53"/>
      <c r="E70" s="53"/>
      <c r="F70" s="54"/>
    </row>
    <row r="71" spans="1:7" ht="16.5" thickBot="1" x14ac:dyDescent="0.3">
      <c r="A71" s="55" t="s">
        <v>89</v>
      </c>
      <c r="B71" s="56"/>
      <c r="C71" s="11">
        <f>C68-C23</f>
        <v>263630.89999999851</v>
      </c>
      <c r="D71" s="11">
        <f>D68-D23</f>
        <v>2465488.129999999</v>
      </c>
      <c r="E71" s="11">
        <f>E68-E23</f>
        <v>-2966474.6699999981</v>
      </c>
      <c r="F71" s="12">
        <f>F68-F23</f>
        <v>6570955.4800000042</v>
      </c>
    </row>
    <row r="72" spans="1:7" x14ac:dyDescent="0.25">
      <c r="A72" s="14" t="s">
        <v>90</v>
      </c>
      <c r="B72" s="50"/>
      <c r="C72" s="50"/>
      <c r="D72" s="50"/>
      <c r="E72" s="50"/>
      <c r="F72" s="51"/>
    </row>
    <row r="73" spans="1:7" x14ac:dyDescent="0.25">
      <c r="A73" s="1"/>
      <c r="B73" s="1"/>
      <c r="C73" s="1"/>
      <c r="D73" s="1"/>
      <c r="E73" s="1"/>
    </row>
    <row r="74" spans="1:7" x14ac:dyDescent="0.25">
      <c r="A74" s="1"/>
      <c r="B74" s="1"/>
      <c r="C74" s="1"/>
      <c r="D74" s="1"/>
      <c r="E74" s="1"/>
    </row>
    <row r="75" spans="1:7" x14ac:dyDescent="0.25">
      <c r="A75" s="1"/>
      <c r="B75" s="1"/>
      <c r="C75" s="1"/>
      <c r="D75" s="1"/>
      <c r="E75" s="1"/>
    </row>
  </sheetData>
  <mergeCells count="1">
    <mergeCell ref="A70:F70"/>
  </mergeCells>
  <pageMargins left="0" right="0" top="0" bottom="0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F365D4A020E54B827AB826EB362101" ma:contentTypeVersion="12" ma:contentTypeDescription="Vytvoří nový dokument" ma:contentTypeScope="" ma:versionID="320669a7a24805a0d2d70a408dcc9149">
  <xsd:schema xmlns:xsd="http://www.w3.org/2001/XMLSchema" xmlns:xs="http://www.w3.org/2001/XMLSchema" xmlns:p="http://schemas.microsoft.com/office/2006/metadata/properties" xmlns:ns2="67a8b9e8-0533-4354-95f5-a9f81803f0e1" xmlns:ns3="5df14910-f9c9-4e9d-8dff-1054d53a958d" targetNamespace="http://schemas.microsoft.com/office/2006/metadata/properties" ma:root="true" ma:fieldsID="80abe626bc56ee880a7bc0360111bcdc" ns2:_="" ns3:_="">
    <xsd:import namespace="67a8b9e8-0533-4354-95f5-a9f81803f0e1"/>
    <xsd:import namespace="5df14910-f9c9-4e9d-8dff-1054d53a95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8b9e8-0533-4354-95f5-a9f81803f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7ac4c69e-5a71-4431-80c5-4ed940e33b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14910-f9c9-4e9d-8dff-1054d53a95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a0dcc40-6cc6-49aa-b0c9-d146088393cd}" ma:internalName="TaxCatchAll" ma:showField="CatchAllData" ma:web="5df14910-f9c9-4e9d-8dff-1054d53a95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a8b9e8-0533-4354-95f5-a9f81803f0e1">
      <Terms xmlns="http://schemas.microsoft.com/office/infopath/2007/PartnerControls"/>
    </lcf76f155ced4ddcb4097134ff3c332f>
    <TaxCatchAll xmlns="5df14910-f9c9-4e9d-8dff-1054d53a958d" xsi:nil="true"/>
  </documentManagement>
</p:properties>
</file>

<file path=customXml/itemProps1.xml><?xml version="1.0" encoding="utf-8"?>
<ds:datastoreItem xmlns:ds="http://schemas.openxmlformats.org/officeDocument/2006/customXml" ds:itemID="{8999A85A-6D65-475D-85DA-12298F73B966}"/>
</file>

<file path=customXml/itemProps2.xml><?xml version="1.0" encoding="utf-8"?>
<ds:datastoreItem xmlns:ds="http://schemas.openxmlformats.org/officeDocument/2006/customXml" ds:itemID="{D93AA055-A23A-4806-977C-321A1E33DDB1}"/>
</file>

<file path=customXml/itemProps3.xml><?xml version="1.0" encoding="utf-8"?>
<ds:datastoreItem xmlns:ds="http://schemas.openxmlformats.org/officeDocument/2006/customXml" ds:itemID="{E7105B91-D931-4BD5-8C64-661EB82FFD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2023-11-27T21:13:16Z</dcterms:created>
  <dcterms:modified xsi:type="dcterms:W3CDTF">2023-11-27T22:19:50Z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0x0101000BF365D4A020E54B827AB826EB362101</vt:lpwstr>
  </property>
</Properties>
</file>