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80" windowWidth="19260" windowHeight="5505" activeTab="1"/>
  </bookViews>
  <sheets>
    <sheet name="ZL 06" sheetId="1" r:id="rId1"/>
    <sheet name="příloha ZL 06" sheetId="2" r:id="rId2"/>
  </sheets>
  <definedNames>
    <definedName name="_xlnm.Print_Area" localSheetId="0">'ZL 06'!$A$1:$F$48</definedName>
  </definedNames>
  <calcPr fullCalcOnLoad="1"/>
</workbook>
</file>

<file path=xl/sharedStrings.xml><?xml version="1.0" encoding="utf-8"?>
<sst xmlns="http://schemas.openxmlformats.org/spreadsheetml/2006/main" count="160" uniqueCount="105">
  <si>
    <t>Komu :</t>
  </si>
  <si>
    <t>Datum :</t>
  </si>
  <si>
    <t>Odesláno / Předáno</t>
  </si>
  <si>
    <t>poštou</t>
  </si>
  <si>
    <t>poslem</t>
  </si>
  <si>
    <t>faxem</t>
  </si>
  <si>
    <t xml:space="preserve">osobně      </t>
  </si>
  <si>
    <t>XXX</t>
  </si>
  <si>
    <t>Týká se :</t>
  </si>
  <si>
    <t>Odkazy :</t>
  </si>
  <si>
    <t>na specifikaci :</t>
  </si>
  <si>
    <t>na výkresy :</t>
  </si>
  <si>
    <t>na rozp. podklady :</t>
  </si>
  <si>
    <t>na jinou část smlouvy :</t>
  </si>
  <si>
    <t>ZMĚNA :</t>
  </si>
  <si>
    <t>Počet připojených listů specifikací :                        </t>
  </si>
  <si>
    <t xml:space="preserve"> </t>
  </si>
  <si>
    <t>Počet výkresů :</t>
  </si>
  <si>
    <t>záměrem stavebníka</t>
  </si>
  <si>
    <t>chybou v dokumentaci</t>
  </si>
  <si>
    <t>chybou dodavatele</t>
  </si>
  <si>
    <t>vyšší mocí nebo jinou okolností</t>
  </si>
  <si>
    <t>x</t>
  </si>
  <si>
    <t>Oznámení vydává :</t>
  </si>
  <si>
    <t>(za objednatele)</t>
  </si>
  <si>
    <t>OHODNOCENÍ ZMĚNY</t>
  </si>
  <si>
    <t>V souladu se Smlouvou o dílo předkládáme návrh úpravy ceny za dílo</t>
  </si>
  <si>
    <t>zpracovaný v návaznosti na rozpočtové podklady :</t>
  </si>
  <si>
    <t>Cenový rozdíl</t>
  </si>
  <si>
    <t>Kč</t>
  </si>
  <si>
    <t>Počet listů příloh :       </t>
  </si>
  <si>
    <t>Navrhovaná změna ceny díla (slovy) :</t>
  </si>
  <si>
    <t>Navrhované prodloužení lhůty dokončení díla :</t>
  </si>
  <si>
    <t>(bez DPH)</t>
  </si>
  <si>
    <t>Předal :</t>
  </si>
  <si>
    <t>Odsouhlasil :</t>
  </si>
  <si>
    <t>Datum:</t>
  </si>
  <si>
    <t>Datum:  </t>
  </si>
  <si>
    <r>
      <t xml:space="preserve">osobně    </t>
    </r>
    <r>
      <rPr>
        <b/>
        <sz val="8"/>
        <rFont val="Arial"/>
        <family val="2"/>
      </rPr>
      <t xml:space="preserve">  </t>
    </r>
  </si>
  <si>
    <t>Návrh změny</t>
  </si>
  <si>
    <t>Odpočet</t>
  </si>
  <si>
    <t>Přípočet</t>
  </si>
  <si>
    <t>Rozdíl</t>
  </si>
  <si>
    <t>č.pol.</t>
  </si>
  <si>
    <t>Specifikace</t>
  </si>
  <si>
    <t>m.j.</t>
  </si>
  <si>
    <t>množství</t>
  </si>
  <si>
    <t>j. cena</t>
  </si>
  <si>
    <t>Celkem</t>
  </si>
  <si>
    <t>j.cena</t>
  </si>
  <si>
    <t>kód</t>
  </si>
  <si>
    <t>ZMĚNOVÝ LIST</t>
  </si>
  <si>
    <t>ZL č.</t>
  </si>
  <si>
    <t>Změnový list je vyvolán :</t>
  </si>
  <si>
    <t>Cenový rozdíl vč DPH</t>
  </si>
  <si>
    <t>Ing. Josef Čihák</t>
  </si>
  <si>
    <t>DPH 21%</t>
  </si>
  <si>
    <t>m</t>
  </si>
  <si>
    <t>ks</t>
  </si>
  <si>
    <t>mimostaveništní doprava</t>
  </si>
  <si>
    <t>%</t>
  </si>
  <si>
    <t>zařízení staveniště</t>
  </si>
  <si>
    <t>Ing. Jaroslav Paznocht</t>
  </si>
  <si>
    <t>Nástavba základní školy v obci Středokluky</t>
  </si>
  <si>
    <t>Opravy rozvodů elektro v 1.NP a 2.NP</t>
  </si>
  <si>
    <t>Při bourání zdiva pro betonové věnce pod traverzy nového stropu nad 1.NP došlo ke kolizi s původními rozvody silno a slaboproudu, které byly vedeny těsně pod stropem 1.NP. Tyto rozvody nebylo možno vrátit do původních tras. Rozvody silnoproudu budou upraveny a datové rozvody provedeny nové. Pří kontrole osvětlení ve 2.NP bylo zjištěno, že pro bezpečný průchod jednotlivými místnostmi je nutno doplnit do m.č. 2.5 3ks křížového vypínače a do m.č.2.3 2ks schodišťového lustrového vypínače.</t>
  </si>
  <si>
    <t>dodávky</t>
  </si>
  <si>
    <t>34111030</t>
  </si>
  <si>
    <t>Kabel silový s Cu jádrem 750 V CYKY 3 Jx 1,5 mm2</t>
  </si>
  <si>
    <t>34111036</t>
  </si>
  <si>
    <t>Kabel silový s Cu jádrem 750 V CYKY 3 J x 2,5 mm2</t>
  </si>
  <si>
    <t>34111037</t>
  </si>
  <si>
    <t>Kabel silový s Cu jádrem 750 V CYKY 2 J x 1,5 mm2</t>
  </si>
  <si>
    <t>34571521</t>
  </si>
  <si>
    <t xml:space="preserve">Krabice univerzální KU,  kruhová </t>
  </si>
  <si>
    <t>34121047</t>
  </si>
  <si>
    <t xml:space="preserve">Kabel instalační UTP CAT5 </t>
  </si>
  <si>
    <t>345710534</t>
  </si>
  <si>
    <t>Trubka elektroinstal. ohebná 2336/LPE-2 d 35,9 mm</t>
  </si>
  <si>
    <t>34535453</t>
  </si>
  <si>
    <t>Přepínač křížový</t>
  </si>
  <si>
    <t>34535454</t>
  </si>
  <si>
    <t>Přepínač schodištový</t>
  </si>
  <si>
    <t>Montáže</t>
  </si>
  <si>
    <t>210800105R00</t>
  </si>
  <si>
    <t xml:space="preserve">Kabel CYKY 750 V uložený pod omítkou </t>
  </si>
  <si>
    <t>210010311R00</t>
  </si>
  <si>
    <t>R220280242</t>
  </si>
  <si>
    <t xml:space="preserve">Montáž kabel UTP CAT5 </t>
  </si>
  <si>
    <t>210010005R00</t>
  </si>
  <si>
    <t xml:space="preserve">Trubka ohebná pod omítku, typ 23.. 36 mm </t>
  </si>
  <si>
    <t>220330022U00</t>
  </si>
  <si>
    <t>Mtž zásuvky pod omítku DATA 2xRJ45</t>
  </si>
  <si>
    <t>210111012R00</t>
  </si>
  <si>
    <t xml:space="preserve"> Mtž Zásuvka domovní dvojnásobná </t>
  </si>
  <si>
    <t>Spínače jednopólový komplet</t>
  </si>
  <si>
    <t>Přepínač komplet</t>
  </si>
  <si>
    <t>montáže</t>
  </si>
  <si>
    <t>210110001R00</t>
  </si>
  <si>
    <t>Spínač nástěnný jednopólový - obyč. prostředí</t>
  </si>
  <si>
    <t>210110003R00</t>
  </si>
  <si>
    <t>Přepínač nástěnný - obyč. prostředí</t>
  </si>
  <si>
    <t>R220900004</t>
  </si>
  <si>
    <t>kus</t>
  </si>
  <si>
    <t>Stavební přípomoce pro vícepráce; sekání do zdiva a betonu, zapravení, úklid a likvidace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</si>
</sst>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  <numFmt numFmtId="166" formatCode="#,##0.000"/>
    <numFmt numFmtId="167" formatCode="0.000"/>
    <numFmt numFmtId="168" formatCode="#,##0.00;\-#,##0.00"/>
  </numFmts>
  <fonts count="57">
    <font>
      <sz val="10"/>
      <name val="Arial CE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name val="Arial CE"/>
      <family val="2"/>
    </font>
    <font>
      <b/>
      <sz val="12"/>
      <name val="Arial"/>
      <family val="2"/>
    </font>
    <font>
      <b/>
      <sz val="12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14"/>
      <name val="Arial CE"/>
      <family val="2"/>
    </font>
    <font>
      <sz val="12"/>
      <name val="Arial CE"/>
      <family val="2"/>
    </font>
    <font>
      <b/>
      <sz val="20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36"/>
      <name val="Arial CE"/>
      <family val="2"/>
    </font>
    <font>
      <sz val="8"/>
      <name val="MS Sans Serif"/>
      <family val="2"/>
    </font>
    <font>
      <b/>
      <sz val="8"/>
      <color indexed="20"/>
      <name val="Arial"/>
      <family val="2"/>
    </font>
    <font>
      <sz val="8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7030A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125">
        <bgColor indexed="22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hair"/>
    </border>
    <border>
      <left/>
      <right style="thin"/>
      <top style="medium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 style="medium"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 style="double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 style="double"/>
      <top style="medium"/>
      <bottom style="medium"/>
    </border>
    <border>
      <left/>
      <right style="hair"/>
      <top style="medium"/>
      <bottom style="medium"/>
    </border>
    <border>
      <left style="hair"/>
      <right style="double"/>
      <top style="hair"/>
      <bottom style="hair"/>
    </border>
    <border>
      <left style="double"/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double"/>
      <top style="hair"/>
      <bottom style="medium"/>
    </border>
    <border>
      <left style="double"/>
      <right style="medium"/>
      <top style="hair"/>
      <bottom style="medium"/>
    </border>
    <border>
      <left style="double"/>
      <right style="hair"/>
      <top style="hair"/>
      <bottom style="medium"/>
    </border>
    <border>
      <left style="double"/>
      <right/>
      <top style="medium"/>
      <bottom style="medium"/>
    </border>
    <border>
      <left style="double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double"/>
      <top style="medium"/>
      <bottom style="hair"/>
    </border>
    <border>
      <left style="double"/>
      <right style="hair"/>
      <top style="medium"/>
      <bottom style="hair"/>
    </border>
    <border>
      <left style="double"/>
      <right style="medium"/>
      <top style="medium"/>
      <bottom style="hair"/>
    </border>
    <border>
      <left style="hair"/>
      <right/>
      <top style="hair"/>
      <bottom style="hair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hair"/>
      <bottom style="medium"/>
    </border>
    <border>
      <left/>
      <right style="medium"/>
      <top style="hair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hair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10" fillId="0" borderId="0" applyAlignment="0">
      <protection locked="0"/>
    </xf>
    <xf numFmtId="0" fontId="36" fillId="0" borderId="0" applyAlignment="0">
      <protection locked="0"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3" fillId="0" borderId="12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 indent="1"/>
    </xf>
    <xf numFmtId="0" fontId="5" fillId="0" borderId="13" xfId="0" applyFont="1" applyBorder="1" applyAlignment="1">
      <alignment horizontal="left" vertical="center" wrapText="1" inden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 wrapText="1" indent="1"/>
    </xf>
    <xf numFmtId="0" fontId="7" fillId="0" borderId="20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left" vertical="center" wrapText="1" indent="1"/>
    </xf>
    <xf numFmtId="0" fontId="10" fillId="0" borderId="22" xfId="0" applyFont="1" applyBorder="1" applyAlignment="1">
      <alignment horizontal="justify" vertical="center" wrapText="1"/>
    </xf>
    <xf numFmtId="0" fontId="11" fillId="0" borderId="21" xfId="0" applyFont="1" applyBorder="1" applyAlignment="1">
      <alignment horizontal="right" vertical="center" wrapText="1"/>
    </xf>
    <xf numFmtId="0" fontId="11" fillId="0" borderId="23" xfId="0" applyFont="1" applyBorder="1" applyAlignment="1">
      <alignment horizontal="right" vertical="center" wrapText="1"/>
    </xf>
    <xf numFmtId="0" fontId="10" fillId="0" borderId="24" xfId="0" applyFont="1" applyBorder="1" applyAlignment="1">
      <alignment horizontal="justify" vertical="center" wrapText="1"/>
    </xf>
    <xf numFmtId="0" fontId="0" fillId="0" borderId="25" xfId="0" applyBorder="1" applyAlignment="1">
      <alignment vertical="center"/>
    </xf>
    <xf numFmtId="49" fontId="7" fillId="0" borderId="0" xfId="0" applyNumberFormat="1" applyFont="1" applyBorder="1" applyAlignment="1">
      <alignment vertical="top" wrapText="1"/>
    </xf>
    <xf numFmtId="49" fontId="0" fillId="0" borderId="26" xfId="0" applyNumberFormat="1" applyFont="1" applyBorder="1" applyAlignment="1">
      <alignment vertical="top" wrapText="1"/>
    </xf>
    <xf numFmtId="0" fontId="7" fillId="0" borderId="25" xfId="0" applyFont="1" applyBorder="1" applyAlignment="1">
      <alignment horizontal="left" vertical="top" wrapText="1" indent="1"/>
    </xf>
    <xf numFmtId="49" fontId="10" fillId="0" borderId="26" xfId="0" applyNumberFormat="1" applyFont="1" applyBorder="1" applyAlignment="1">
      <alignment horizontal="left" vertical="top" wrapText="1"/>
    </xf>
    <xf numFmtId="0" fontId="10" fillId="0" borderId="25" xfId="0" applyFont="1" applyBorder="1" applyAlignment="1">
      <alignment horizontal="left" vertical="top" wrapText="1"/>
    </xf>
    <xf numFmtId="0" fontId="10" fillId="0" borderId="27" xfId="0" applyFont="1" applyBorder="1" applyAlignment="1">
      <alignment horizontal="justify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 indent="1"/>
    </xf>
    <xf numFmtId="0" fontId="8" fillId="0" borderId="3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 indent="1"/>
    </xf>
    <xf numFmtId="49" fontId="10" fillId="0" borderId="25" xfId="0" applyNumberFormat="1" applyFont="1" applyBorder="1" applyAlignment="1">
      <alignment horizontal="left" vertical="center" wrapText="1" indent="1"/>
    </xf>
    <xf numFmtId="164" fontId="10" fillId="0" borderId="0" xfId="0" applyNumberFormat="1" applyFont="1" applyBorder="1" applyAlignment="1">
      <alignment horizontal="right" vertical="center" wrapText="1"/>
    </xf>
    <xf numFmtId="165" fontId="10" fillId="0" borderId="0" xfId="0" applyNumberFormat="1" applyFont="1" applyBorder="1" applyAlignment="1">
      <alignment horizontal="right" vertical="center" wrapText="1"/>
    </xf>
    <xf numFmtId="4" fontId="0" fillId="0" borderId="0" xfId="0" applyNumberFormat="1" applyFont="1" applyBorder="1" applyAlignment="1">
      <alignment vertical="center"/>
    </xf>
    <xf numFmtId="0" fontId="7" fillId="0" borderId="34" xfId="0" applyFont="1" applyBorder="1" applyAlignment="1">
      <alignment horizontal="left" vertical="center" wrapText="1" indent="1"/>
    </xf>
    <xf numFmtId="0" fontId="7" fillId="0" borderId="35" xfId="0" applyFont="1" applyBorder="1" applyAlignment="1">
      <alignment horizontal="left" vertical="center" wrapText="1" indent="1"/>
    </xf>
    <xf numFmtId="0" fontId="11" fillId="0" borderId="36" xfId="0" applyFont="1" applyBorder="1" applyAlignment="1">
      <alignment vertical="center" wrapText="1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 wrapText="1"/>
    </xf>
    <xf numFmtId="14" fontId="0" fillId="0" borderId="35" xfId="0" applyNumberFormat="1" applyFont="1" applyBorder="1" applyAlignment="1">
      <alignment vertical="center"/>
    </xf>
    <xf numFmtId="0" fontId="14" fillId="0" borderId="37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49" fontId="17" fillId="0" borderId="39" xfId="0" applyNumberFormat="1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/>
    </xf>
    <xf numFmtId="4" fontId="17" fillId="0" borderId="39" xfId="0" applyNumberFormat="1" applyFont="1" applyBorder="1" applyAlignment="1">
      <alignment horizontal="center" vertical="center"/>
    </xf>
    <xf numFmtId="4" fontId="17" fillId="0" borderId="4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49" fontId="16" fillId="0" borderId="39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4" fontId="0" fillId="0" borderId="39" xfId="0" applyNumberFormat="1" applyFont="1" applyBorder="1" applyAlignment="1">
      <alignment horizontal="right" vertical="center"/>
    </xf>
    <xf numFmtId="4" fontId="16" fillId="0" borderId="40" xfId="0" applyNumberFormat="1" applyFont="1" applyBorder="1" applyAlignment="1">
      <alignment horizontal="right" vertical="center"/>
    </xf>
    <xf numFmtId="4" fontId="16" fillId="0" borderId="27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4" fontId="16" fillId="0" borderId="40" xfId="0" applyNumberFormat="1" applyFont="1" applyBorder="1" applyAlignment="1">
      <alignment vertical="center"/>
    </xf>
    <xf numFmtId="4" fontId="16" fillId="0" borderId="38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18" fillId="0" borderId="42" xfId="0" applyNumberFormat="1" applyFont="1" applyFill="1" applyBorder="1" applyAlignment="1">
      <alignment vertical="center" wrapText="1"/>
    </xf>
    <xf numFmtId="0" fontId="18" fillId="0" borderId="0" xfId="0" applyFont="1" applyAlignment="1">
      <alignment wrapText="1"/>
    </xf>
    <xf numFmtId="4" fontId="18" fillId="0" borderId="43" xfId="0" applyNumberFormat="1" applyFont="1" applyBorder="1" applyAlignment="1">
      <alignment vertical="center" wrapText="1"/>
    </xf>
    <xf numFmtId="0" fontId="18" fillId="0" borderId="44" xfId="0" applyFont="1" applyBorder="1" applyAlignment="1">
      <alignment horizontal="center" vertical="center" wrapText="1"/>
    </xf>
    <xf numFmtId="4" fontId="18" fillId="0" borderId="44" xfId="0" applyNumberFormat="1" applyFont="1" applyBorder="1" applyAlignment="1">
      <alignment horizontal="right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9" fontId="0" fillId="0" borderId="0" xfId="0" applyNumberFormat="1" applyAlignment="1">
      <alignment horizontal="right"/>
    </xf>
    <xf numFmtId="0" fontId="18" fillId="0" borderId="47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49" fontId="18" fillId="0" borderId="48" xfId="0" applyNumberFormat="1" applyFont="1" applyBorder="1" applyAlignment="1">
      <alignment vertical="center" wrapText="1"/>
    </xf>
    <xf numFmtId="4" fontId="18" fillId="0" borderId="48" xfId="0" applyNumberFormat="1" applyFont="1" applyBorder="1" applyAlignment="1">
      <alignment horizontal="right" vertical="center" wrapText="1"/>
    </xf>
    <xf numFmtId="4" fontId="18" fillId="0" borderId="49" xfId="0" applyNumberFormat="1" applyFont="1" applyBorder="1" applyAlignment="1">
      <alignment vertical="center" wrapText="1"/>
    </xf>
    <xf numFmtId="49" fontId="18" fillId="0" borderId="48" xfId="0" applyNumberFormat="1" applyFont="1" applyFill="1" applyBorder="1" applyAlignment="1">
      <alignment horizontal="center" vertical="center" wrapText="1"/>
    </xf>
    <xf numFmtId="0" fontId="18" fillId="0" borderId="48" xfId="0" applyFont="1" applyFill="1" applyBorder="1" applyAlignment="1">
      <alignment vertical="center" wrapText="1"/>
    </xf>
    <xf numFmtId="0" fontId="18" fillId="0" borderId="48" xfId="0" applyFont="1" applyFill="1" applyBorder="1" applyAlignment="1">
      <alignment horizontal="center" vertical="center" wrapText="1"/>
    </xf>
    <xf numFmtId="4" fontId="18" fillId="0" borderId="48" xfId="0" applyNumberFormat="1" applyFont="1" applyFill="1" applyBorder="1" applyAlignment="1">
      <alignment horizontal="right" vertical="center" wrapText="1"/>
    </xf>
    <xf numFmtId="4" fontId="18" fillId="0" borderId="49" xfId="0" applyNumberFormat="1" applyFont="1" applyFill="1" applyBorder="1" applyAlignment="1">
      <alignment vertical="center" wrapText="1"/>
    </xf>
    <xf numFmtId="4" fontId="18" fillId="0" borderId="50" xfId="0" applyNumberFormat="1" applyFont="1" applyBorder="1" applyAlignment="1">
      <alignment vertical="center" wrapText="1"/>
    </xf>
    <xf numFmtId="0" fontId="15" fillId="0" borderId="11" xfId="0" applyFont="1" applyBorder="1" applyAlignment="1">
      <alignment horizontal="center" vertical="center"/>
    </xf>
    <xf numFmtId="166" fontId="18" fillId="0" borderId="48" xfId="0" applyNumberFormat="1" applyFont="1" applyBorder="1" applyAlignment="1">
      <alignment horizontal="right" vertical="center" wrapText="1"/>
    </xf>
    <xf numFmtId="166" fontId="18" fillId="0" borderId="48" xfId="0" applyNumberFormat="1" applyFont="1" applyFill="1" applyBorder="1" applyAlignment="1">
      <alignment vertical="center" wrapText="1"/>
    </xf>
    <xf numFmtId="0" fontId="10" fillId="0" borderId="36" xfId="0" applyFont="1" applyBorder="1" applyAlignment="1">
      <alignment vertical="center" wrapText="1"/>
    </xf>
    <xf numFmtId="0" fontId="10" fillId="0" borderId="34" xfId="0" applyFont="1" applyBorder="1" applyAlignment="1">
      <alignment vertical="center" wrapText="1"/>
    </xf>
    <xf numFmtId="14" fontId="10" fillId="0" borderId="35" xfId="0" applyNumberFormat="1" applyFont="1" applyBorder="1" applyAlignment="1">
      <alignment horizontal="left" vertical="center" wrapText="1"/>
    </xf>
    <xf numFmtId="49" fontId="18" fillId="0" borderId="46" xfId="0" applyNumberFormat="1" applyFont="1" applyFill="1" applyBorder="1" applyAlignment="1">
      <alignment horizontal="center" vertical="center" wrapText="1"/>
    </xf>
    <xf numFmtId="1" fontId="18" fillId="0" borderId="51" xfId="0" applyNumberFormat="1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49" fontId="16" fillId="0" borderId="12" xfId="0" applyNumberFormat="1" applyFont="1" applyBorder="1" applyAlignment="1">
      <alignment vertical="center"/>
    </xf>
    <xf numFmtId="49" fontId="16" fillId="0" borderId="27" xfId="0" applyNumberFormat="1" applyFont="1" applyBorder="1" applyAlignment="1">
      <alignment vertical="center"/>
    </xf>
    <xf numFmtId="166" fontId="18" fillId="0" borderId="44" xfId="0" applyNumberFormat="1" applyFont="1" applyFill="1" applyBorder="1" applyAlignment="1">
      <alignment horizontal="right" vertical="center" wrapText="1"/>
    </xf>
    <xf numFmtId="4" fontId="17" fillId="0" borderId="52" xfId="0" applyNumberFormat="1" applyFont="1" applyBorder="1" applyAlignment="1">
      <alignment horizontal="center" vertical="center"/>
    </xf>
    <xf numFmtId="1" fontId="18" fillId="0" borderId="53" xfId="0" applyNumberFormat="1" applyFont="1" applyFill="1" applyBorder="1" applyAlignment="1">
      <alignment horizontal="center" vertical="center" wrapText="1"/>
    </xf>
    <xf numFmtId="49" fontId="18" fillId="0" borderId="53" xfId="0" applyNumberFormat="1" applyFont="1" applyFill="1" applyBorder="1" applyAlignment="1">
      <alignment horizontal="center" vertical="center" wrapText="1"/>
    </xf>
    <xf numFmtId="4" fontId="16" fillId="0" borderId="52" xfId="0" applyNumberFormat="1" applyFont="1" applyBorder="1" applyAlignment="1">
      <alignment horizontal="center" vertical="center"/>
    </xf>
    <xf numFmtId="49" fontId="18" fillId="0" borderId="44" xfId="0" applyNumberFormat="1" applyFont="1" applyBorder="1" applyAlignment="1">
      <alignment vertical="center" wrapText="1"/>
    </xf>
    <xf numFmtId="49" fontId="18" fillId="0" borderId="46" xfId="0" applyNumberFormat="1" applyFont="1" applyBorder="1" applyAlignment="1">
      <alignment vertical="center" wrapText="1"/>
    </xf>
    <xf numFmtId="0" fontId="18" fillId="0" borderId="54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18" fillId="0" borderId="55" xfId="0" applyFont="1" applyBorder="1" applyAlignment="1">
      <alignment vertical="center" wrapText="1"/>
    </xf>
    <xf numFmtId="166" fontId="18" fillId="0" borderId="55" xfId="0" applyNumberFormat="1" applyFont="1" applyBorder="1" applyAlignment="1">
      <alignment horizontal="right" vertical="center" wrapText="1"/>
    </xf>
    <xf numFmtId="4" fontId="18" fillId="0" borderId="55" xfId="0" applyNumberFormat="1" applyFont="1" applyBorder="1" applyAlignment="1">
      <alignment horizontal="right" vertical="center" wrapText="1"/>
    </xf>
    <xf numFmtId="4" fontId="18" fillId="0" borderId="56" xfId="0" applyNumberFormat="1" applyFont="1" applyBorder="1" applyAlignment="1">
      <alignment vertical="center" wrapText="1"/>
    </xf>
    <xf numFmtId="1" fontId="18" fillId="0" borderId="57" xfId="0" applyNumberFormat="1" applyFont="1" applyFill="1" applyBorder="1" applyAlignment="1">
      <alignment horizontal="center" vertical="center" wrapText="1"/>
    </xf>
    <xf numFmtId="49" fontId="18" fillId="0" borderId="55" xfId="0" applyNumberFormat="1" applyFont="1" applyFill="1" applyBorder="1" applyAlignment="1">
      <alignment horizontal="center" vertical="center" wrapText="1"/>
    </xf>
    <xf numFmtId="4" fontId="18" fillId="0" borderId="55" xfId="0" applyNumberFormat="1" applyFont="1" applyFill="1" applyBorder="1" applyAlignment="1">
      <alignment horizontal="right" vertical="center" wrapText="1"/>
    </xf>
    <xf numFmtId="4" fontId="18" fillId="0" borderId="56" xfId="0" applyNumberFormat="1" applyFont="1" applyFill="1" applyBorder="1" applyAlignment="1">
      <alignment vertical="center" wrapText="1"/>
    </xf>
    <xf numFmtId="4" fontId="18" fillId="0" borderId="58" xfId="0" applyNumberFormat="1" applyFont="1" applyFill="1" applyBorder="1" applyAlignment="1">
      <alignment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44" xfId="0" applyFont="1" applyFill="1" applyBorder="1" applyAlignment="1">
      <alignment vertical="center" wrapText="1"/>
    </xf>
    <xf numFmtId="0" fontId="18" fillId="0" borderId="44" xfId="0" applyFont="1" applyFill="1" applyBorder="1" applyAlignment="1">
      <alignment horizontal="center" vertical="center" wrapText="1"/>
    </xf>
    <xf numFmtId="166" fontId="18" fillId="0" borderId="44" xfId="0" applyNumberFormat="1" applyFont="1" applyFill="1" applyBorder="1" applyAlignment="1">
      <alignment horizontal="right" vertical="center" wrapText="1"/>
    </xf>
    <xf numFmtId="4" fontId="18" fillId="0" borderId="44" xfId="0" applyNumberFormat="1" applyFont="1" applyBorder="1" applyAlignment="1">
      <alignment horizontal="right" vertical="center" wrapText="1"/>
    </xf>
    <xf numFmtId="4" fontId="18" fillId="0" borderId="42" xfId="0" applyNumberFormat="1" applyFont="1" applyFill="1" applyBorder="1" applyAlignment="1">
      <alignment vertical="center" wrapText="1"/>
    </xf>
    <xf numFmtId="0" fontId="18" fillId="0" borderId="53" xfId="0" applyFont="1" applyBorder="1" applyAlignment="1">
      <alignment horizontal="center" vertical="center" wrapText="1"/>
    </xf>
    <xf numFmtId="49" fontId="18" fillId="0" borderId="44" xfId="0" applyNumberFormat="1" applyFont="1" applyFill="1" applyBorder="1" applyAlignment="1">
      <alignment horizontal="center" vertical="center" wrapText="1"/>
    </xf>
    <xf numFmtId="4" fontId="18" fillId="0" borderId="43" xfId="0" applyNumberFormat="1" applyFont="1" applyFill="1" applyBorder="1" applyAlignment="1">
      <alignment vertical="center" wrapText="1"/>
    </xf>
    <xf numFmtId="1" fontId="18" fillId="0" borderId="45" xfId="0" applyNumberFormat="1" applyFont="1" applyFill="1" applyBorder="1" applyAlignment="1">
      <alignment horizontal="center" vertical="center" wrapText="1"/>
    </xf>
    <xf numFmtId="0" fontId="18" fillId="0" borderId="44" xfId="0" applyFont="1" applyBorder="1" applyAlignment="1">
      <alignment vertical="center" wrapText="1"/>
    </xf>
    <xf numFmtId="0" fontId="18" fillId="0" borderId="21" xfId="0" applyFont="1" applyBorder="1" applyAlignment="1">
      <alignment horizontal="center" vertical="center" wrapText="1"/>
    </xf>
    <xf numFmtId="166" fontId="18" fillId="0" borderId="44" xfId="0" applyNumberFormat="1" applyFont="1" applyBorder="1" applyAlignment="1">
      <alignment horizontal="right" vertical="center" wrapText="1"/>
    </xf>
    <xf numFmtId="4" fontId="18" fillId="0" borderId="42" xfId="0" applyNumberFormat="1" applyFont="1" applyBorder="1" applyAlignment="1">
      <alignment vertical="center" wrapText="1"/>
    </xf>
    <xf numFmtId="1" fontId="18" fillId="0" borderId="53" xfId="0" applyNumberFormat="1" applyFont="1" applyFill="1" applyBorder="1" applyAlignment="1">
      <alignment horizontal="center" vertical="center" wrapText="1"/>
    </xf>
    <xf numFmtId="49" fontId="18" fillId="0" borderId="59" xfId="0" applyNumberFormat="1" applyFont="1" applyFill="1" applyBorder="1" applyAlignment="1">
      <alignment horizontal="center" vertical="center" wrapText="1"/>
    </xf>
    <xf numFmtId="49" fontId="18" fillId="0" borderId="44" xfId="0" applyNumberFormat="1" applyFont="1" applyBorder="1" applyAlignment="1">
      <alignment horizontal="center" vertical="center" wrapText="1"/>
    </xf>
    <xf numFmtId="4" fontId="18" fillId="0" borderId="43" xfId="0" applyNumberFormat="1" applyFont="1" applyBorder="1" applyAlignment="1">
      <alignment vertical="center" wrapText="1"/>
    </xf>
    <xf numFmtId="49" fontId="18" fillId="0" borderId="53" xfId="0" applyNumberFormat="1" applyFont="1" applyFill="1" applyBorder="1" applyAlignment="1">
      <alignment horizontal="center" vertical="center" wrapText="1"/>
    </xf>
    <xf numFmtId="49" fontId="18" fillId="0" borderId="46" xfId="0" applyNumberFormat="1" applyFont="1" applyFill="1" applyBorder="1" applyAlignment="1">
      <alignment horizontal="center" vertical="center" wrapText="1"/>
    </xf>
    <xf numFmtId="0" fontId="7" fillId="0" borderId="60" xfId="0" applyFont="1" applyBorder="1" applyAlignment="1">
      <alignment horizontal="left" vertical="center" wrapText="1" indent="1"/>
    </xf>
    <xf numFmtId="0" fontId="7" fillId="0" borderId="61" xfId="0" applyFont="1" applyBorder="1" applyAlignment="1">
      <alignment horizontal="left" vertical="center" wrapText="1" indent="1"/>
    </xf>
    <xf numFmtId="0" fontId="7" fillId="0" borderId="62" xfId="0" applyFont="1" applyBorder="1" applyAlignment="1">
      <alignment horizontal="left" vertical="center" wrapText="1" indent="1"/>
    </xf>
    <xf numFmtId="0" fontId="7" fillId="0" borderId="63" xfId="0" applyFont="1" applyBorder="1" applyAlignment="1">
      <alignment horizontal="left" vertical="center" wrapText="1" indent="1"/>
    </xf>
    <xf numFmtId="0" fontId="7" fillId="0" borderId="36" xfId="0" applyFont="1" applyBorder="1" applyAlignment="1">
      <alignment horizontal="left" vertical="center" wrapText="1" indent="1"/>
    </xf>
    <xf numFmtId="0" fontId="7" fillId="0" borderId="64" xfId="0" applyFont="1" applyBorder="1" applyAlignment="1">
      <alignment horizontal="left" vertical="center" wrapText="1" indent="1"/>
    </xf>
    <xf numFmtId="0" fontId="10" fillId="0" borderId="36" xfId="0" applyFont="1" applyBorder="1" applyAlignment="1">
      <alignment horizontal="left" vertical="center" wrapText="1" indent="1"/>
    </xf>
    <xf numFmtId="0" fontId="10" fillId="0" borderId="34" xfId="0" applyFont="1" applyBorder="1" applyAlignment="1">
      <alignment horizontal="left" vertical="center" wrapText="1" indent="1"/>
    </xf>
    <xf numFmtId="0" fontId="10" fillId="0" borderId="2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vertical="center" wrapText="1" indent="1"/>
    </xf>
    <xf numFmtId="0" fontId="7" fillId="0" borderId="65" xfId="0" applyFont="1" applyBorder="1" applyAlignment="1">
      <alignment horizontal="left" vertical="center" wrapText="1" indent="1"/>
    </xf>
    <xf numFmtId="0" fontId="7" fillId="0" borderId="66" xfId="0" applyFont="1" applyBorder="1" applyAlignment="1">
      <alignment horizontal="left" vertical="center" wrapText="1" indent="1"/>
    </xf>
    <xf numFmtId="0" fontId="2" fillId="0" borderId="12" xfId="0" applyFont="1" applyBorder="1" applyAlignment="1">
      <alignment horizontal="center" vertical="center" wrapText="1" shrinkToFi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justify" vertical="center" wrapText="1"/>
    </xf>
    <xf numFmtId="0" fontId="5" fillId="0" borderId="67" xfId="0" applyFont="1" applyBorder="1" applyAlignment="1">
      <alignment horizontal="justify" vertical="center" wrapText="1"/>
    </xf>
    <xf numFmtId="0" fontId="7" fillId="0" borderId="68" xfId="0" applyFont="1" applyBorder="1" applyAlignment="1">
      <alignment horizontal="left" vertical="center" wrapText="1" indent="1"/>
    </xf>
    <xf numFmtId="0" fontId="7" fillId="0" borderId="69" xfId="0" applyFont="1" applyBorder="1" applyAlignment="1">
      <alignment horizontal="left" vertical="center" wrapText="1" indent="1"/>
    </xf>
    <xf numFmtId="0" fontId="10" fillId="0" borderId="12" xfId="0" applyFont="1" applyBorder="1" applyAlignment="1">
      <alignment horizontal="left" vertical="center" wrapText="1" indent="1"/>
    </xf>
    <xf numFmtId="0" fontId="10" fillId="0" borderId="27" xfId="0" applyFont="1" applyBorder="1" applyAlignment="1">
      <alignment horizontal="left" vertical="center" wrapText="1" indent="1"/>
    </xf>
    <xf numFmtId="0" fontId="10" fillId="0" borderId="0" xfId="0" applyNumberFormat="1" applyFont="1" applyFill="1" applyBorder="1" applyAlignment="1">
      <alignment horizontal="left" vertical="top" wrapText="1"/>
    </xf>
    <xf numFmtId="49" fontId="7" fillId="0" borderId="70" xfId="0" applyNumberFormat="1" applyFont="1" applyBorder="1" applyAlignment="1">
      <alignment horizontal="left" vertical="center" wrapText="1" indent="1"/>
    </xf>
    <xf numFmtId="49" fontId="7" fillId="0" borderId="24" xfId="0" applyNumberFormat="1" applyFont="1" applyBorder="1" applyAlignment="1">
      <alignment horizontal="left" vertical="center" wrapText="1" indent="1"/>
    </xf>
    <xf numFmtId="49" fontId="7" fillId="0" borderId="71" xfId="0" applyNumberFormat="1" applyFont="1" applyBorder="1" applyAlignment="1">
      <alignment horizontal="left" vertical="center" wrapText="1" indent="1"/>
    </xf>
    <xf numFmtId="49" fontId="9" fillId="0" borderId="72" xfId="0" applyNumberFormat="1" applyFont="1" applyFill="1" applyBorder="1" applyAlignment="1">
      <alignment horizontal="left" vertical="center" wrapText="1" indent="1"/>
    </xf>
    <xf numFmtId="49" fontId="9" fillId="0" borderId="73" xfId="0" applyNumberFormat="1" applyFont="1" applyFill="1" applyBorder="1" applyAlignment="1">
      <alignment horizontal="left" vertical="center" wrapText="1" indent="1"/>
    </xf>
    <xf numFmtId="49" fontId="9" fillId="0" borderId="74" xfId="0" applyNumberFormat="1" applyFont="1" applyFill="1" applyBorder="1" applyAlignment="1">
      <alignment horizontal="left" vertical="center" wrapText="1" indent="1"/>
    </xf>
    <xf numFmtId="49" fontId="9" fillId="0" borderId="75" xfId="0" applyNumberFormat="1" applyFont="1" applyBorder="1" applyAlignment="1">
      <alignment horizontal="left" vertical="center" wrapText="1"/>
    </xf>
    <xf numFmtId="49" fontId="9" fillId="0" borderId="22" xfId="0" applyNumberFormat="1" applyFont="1" applyBorder="1" applyAlignment="1">
      <alignment horizontal="left" vertical="center" wrapText="1"/>
    </xf>
    <xf numFmtId="49" fontId="9" fillId="0" borderId="76" xfId="0" applyNumberFormat="1" applyFont="1" applyBorder="1" applyAlignment="1">
      <alignment horizontal="left" vertical="center" wrapText="1"/>
    </xf>
    <xf numFmtId="49" fontId="8" fillId="0" borderId="75" xfId="0" applyNumberFormat="1" applyFont="1" applyBorder="1" applyAlignment="1">
      <alignment horizontal="left" vertical="center" wrapText="1"/>
    </xf>
    <xf numFmtId="49" fontId="8" fillId="0" borderId="22" xfId="0" applyNumberFormat="1" applyFont="1" applyBorder="1" applyAlignment="1">
      <alignment horizontal="left" vertical="center" wrapText="1"/>
    </xf>
    <xf numFmtId="49" fontId="8" fillId="0" borderId="76" xfId="0" applyNumberFormat="1" applyFont="1" applyBorder="1" applyAlignment="1">
      <alignment horizontal="left" vertical="center" wrapText="1"/>
    </xf>
    <xf numFmtId="49" fontId="7" fillId="0" borderId="75" xfId="0" applyNumberFormat="1" applyFont="1" applyBorder="1" applyAlignment="1">
      <alignment vertical="center" wrapText="1"/>
    </xf>
    <xf numFmtId="49" fontId="7" fillId="0" borderId="22" xfId="0" applyNumberFormat="1" applyFont="1" applyBorder="1" applyAlignment="1">
      <alignment vertical="center" wrapText="1"/>
    </xf>
    <xf numFmtId="49" fontId="7" fillId="0" borderId="76" xfId="0" applyNumberFormat="1" applyFont="1" applyBorder="1" applyAlignment="1">
      <alignment vertical="center" wrapText="1"/>
    </xf>
    <xf numFmtId="8" fontId="8" fillId="0" borderId="25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left" vertical="center" wrapText="1" indent="1"/>
    </xf>
    <xf numFmtId="0" fontId="10" fillId="0" borderId="10" xfId="0" applyFont="1" applyBorder="1" applyAlignment="1">
      <alignment horizontal="left" vertical="center" wrapText="1" indent="1"/>
    </xf>
    <xf numFmtId="0" fontId="10" fillId="0" borderId="37" xfId="0" applyFont="1" applyBorder="1" applyAlignment="1">
      <alignment horizontal="left" vertical="center" wrapText="1" indent="1"/>
    </xf>
    <xf numFmtId="0" fontId="3" fillId="33" borderId="77" xfId="0" applyFont="1" applyFill="1" applyBorder="1" applyAlignment="1">
      <alignment horizontal="center" vertical="center" wrapText="1"/>
    </xf>
    <xf numFmtId="0" fontId="3" fillId="33" borderId="73" xfId="0" applyFont="1" applyFill="1" applyBorder="1" applyAlignment="1">
      <alignment horizontal="center" vertical="center" wrapText="1"/>
    </xf>
    <xf numFmtId="0" fontId="3" fillId="33" borderId="78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left" vertical="center" wrapText="1" indent="1"/>
    </xf>
    <xf numFmtId="0" fontId="10" fillId="0" borderId="0" xfId="0" applyFont="1" applyBorder="1" applyAlignment="1">
      <alignment horizontal="left" vertical="center" wrapText="1" indent="1"/>
    </xf>
    <xf numFmtId="0" fontId="10" fillId="0" borderId="26" xfId="0" applyFont="1" applyBorder="1" applyAlignment="1">
      <alignment horizontal="left" vertical="center" wrapText="1" indent="1"/>
    </xf>
    <xf numFmtId="0" fontId="7" fillId="0" borderId="10" xfId="0" applyFont="1" applyBorder="1" applyAlignment="1">
      <alignment horizontal="left" vertical="center" wrapText="1" indent="1"/>
    </xf>
    <xf numFmtId="0" fontId="7" fillId="0" borderId="37" xfId="0" applyFont="1" applyBorder="1" applyAlignment="1">
      <alignment horizontal="left" vertical="center" wrapText="1" indent="1"/>
    </xf>
    <xf numFmtId="0" fontId="7" fillId="0" borderId="2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49" fontId="5" fillId="0" borderId="73" xfId="0" applyNumberFormat="1" applyFont="1" applyBorder="1" applyAlignment="1">
      <alignment horizontal="left" vertical="center" wrapText="1" indent="1"/>
    </xf>
    <xf numFmtId="49" fontId="5" fillId="0" borderId="74" xfId="0" applyNumberFormat="1" applyFont="1" applyBorder="1" applyAlignment="1">
      <alignment horizontal="left" vertical="center" wrapText="1" indent="1"/>
    </xf>
    <xf numFmtId="0" fontId="13" fillId="0" borderId="68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11" xfId="0" applyBorder="1" applyAlignment="1">
      <alignment/>
    </xf>
    <xf numFmtId="0" fontId="10" fillId="0" borderId="34" xfId="0" applyNumberFormat="1" applyFont="1" applyFill="1" applyBorder="1" applyAlignment="1">
      <alignment horizontal="left" vertical="top" wrapText="1"/>
    </xf>
    <xf numFmtId="14" fontId="6" fillId="0" borderId="11" xfId="0" applyNumberFormat="1" applyFont="1" applyFill="1" applyBorder="1" applyAlignment="1">
      <alignment horizontal="justify" vertical="center"/>
    </xf>
    <xf numFmtId="14" fontId="6" fillId="0" borderId="74" xfId="0" applyNumberFormat="1" applyFont="1" applyFill="1" applyBorder="1" applyAlignment="1">
      <alignment horizontal="justify" vertical="center"/>
    </xf>
    <xf numFmtId="14" fontId="0" fillId="0" borderId="34" xfId="0" applyNumberFormat="1" applyFont="1" applyFill="1" applyBorder="1" applyAlignment="1">
      <alignment vertical="center" wrapText="1"/>
    </xf>
    <xf numFmtId="4" fontId="17" fillId="0" borderId="0" xfId="0" applyNumberFormat="1" applyFont="1" applyBorder="1" applyAlignment="1">
      <alignment horizontal="center" vertical="center"/>
    </xf>
    <xf numFmtId="4" fontId="17" fillId="0" borderId="81" xfId="0" applyNumberFormat="1" applyFont="1" applyBorder="1" applyAlignment="1">
      <alignment horizontal="center" vertical="center"/>
    </xf>
    <xf numFmtId="49" fontId="8" fillId="0" borderId="44" xfId="48" applyNumberFormat="1" applyFont="1" applyBorder="1" applyAlignment="1">
      <alignment horizontal="left" vertical="center" wrapText="1"/>
      <protection/>
    </xf>
    <xf numFmtId="0" fontId="8" fillId="0" borderId="44" xfId="48" applyFont="1" applyBorder="1" applyAlignment="1">
      <alignment vertical="top" wrapText="1"/>
      <protection/>
    </xf>
    <xf numFmtId="0" fontId="8" fillId="0" borderId="44" xfId="47" applyFont="1" applyFill="1" applyBorder="1" applyAlignment="1">
      <alignment horizontal="center" vertical="center" wrapText="1"/>
      <protection locked="0"/>
    </xf>
    <xf numFmtId="167" fontId="8" fillId="0" borderId="44" xfId="47" applyNumberFormat="1" applyFont="1" applyFill="1" applyBorder="1" applyAlignment="1">
      <alignment vertical="center"/>
      <protection locked="0"/>
    </xf>
    <xf numFmtId="168" fontId="8" fillId="0" borderId="44" xfId="47" applyNumberFormat="1" applyFont="1" applyFill="1" applyBorder="1" applyAlignment="1">
      <alignment vertical="center"/>
      <protection locked="0"/>
    </xf>
    <xf numFmtId="4" fontId="18" fillId="0" borderId="82" xfId="0" applyNumberFormat="1" applyFont="1" applyFill="1" applyBorder="1" applyAlignment="1">
      <alignment vertical="center" wrapText="1"/>
    </xf>
    <xf numFmtId="49" fontId="8" fillId="0" borderId="44" xfId="48" applyNumberFormat="1" applyFont="1" applyBorder="1" applyAlignment="1">
      <alignment horizontal="left" vertical="top" wrapText="1"/>
      <protection/>
    </xf>
    <xf numFmtId="0" fontId="8" fillId="34" borderId="44" xfId="47" applyFont="1" applyFill="1" applyBorder="1" applyAlignment="1">
      <alignment horizontal="center" vertical="center" wrapText="1"/>
      <protection locked="0"/>
    </xf>
    <xf numFmtId="167" fontId="8" fillId="34" borderId="44" xfId="47" applyNumberFormat="1" applyFont="1" applyFill="1" applyBorder="1" applyAlignment="1">
      <alignment vertical="center"/>
      <protection locked="0"/>
    </xf>
    <xf numFmtId="168" fontId="8" fillId="34" borderId="44" xfId="47" applyNumberFormat="1" applyFont="1" applyFill="1" applyBorder="1" applyAlignment="1">
      <alignment vertical="center"/>
      <protection locked="0"/>
    </xf>
    <xf numFmtId="49" fontId="8" fillId="0" borderId="83" xfId="48" applyNumberFormat="1" applyFont="1" applyBorder="1" applyAlignment="1">
      <alignment horizontal="left" vertical="top" wrapText="1"/>
      <protection/>
    </xf>
    <xf numFmtId="1" fontId="18" fillId="0" borderId="84" xfId="0" applyNumberFormat="1" applyFont="1" applyFill="1" applyBorder="1" applyAlignment="1">
      <alignment horizontal="center" vertical="center" wrapText="1"/>
    </xf>
    <xf numFmtId="49" fontId="8" fillId="0" borderId="44" xfId="48" applyNumberFormat="1" applyFont="1" applyBorder="1" applyAlignment="1">
      <alignment horizontal="left" vertical="top"/>
      <protection/>
    </xf>
    <xf numFmtId="0" fontId="18" fillId="0" borderId="84" xfId="0" applyFont="1" applyBorder="1" applyAlignment="1">
      <alignment horizontal="center" vertical="center" wrapText="1"/>
    </xf>
    <xf numFmtId="0" fontId="37" fillId="0" borderId="44" xfId="47" applyFont="1" applyBorder="1" applyAlignment="1" applyProtection="1">
      <alignment horizontal="left" vertical="center" wrapText="1"/>
      <protection/>
    </xf>
    <xf numFmtId="0" fontId="8" fillId="0" borderId="44" xfId="0" applyFont="1" applyFill="1" applyBorder="1" applyAlignment="1" applyProtection="1">
      <alignment horizontal="left" vertical="center" wrapText="1"/>
      <protection/>
    </xf>
    <xf numFmtId="49" fontId="8" fillId="0" borderId="85" xfId="48" applyNumberFormat="1" applyFont="1" applyBorder="1" applyAlignment="1">
      <alignment horizontal="left" vertical="top"/>
      <protection/>
    </xf>
    <xf numFmtId="0" fontId="38" fillId="0" borderId="44" xfId="47" applyFont="1" applyBorder="1" applyAlignment="1" applyProtection="1">
      <alignment horizontal="center" vertical="center" wrapText="1"/>
      <protection/>
    </xf>
    <xf numFmtId="0" fontId="17" fillId="0" borderId="86" xfId="0" applyFont="1" applyBorder="1" applyAlignment="1">
      <alignment horizontal="center" vertical="center"/>
    </xf>
    <xf numFmtId="0" fontId="17" fillId="0" borderId="87" xfId="0" applyFont="1" applyBorder="1" applyAlignment="1">
      <alignment horizontal="center" vertical="center"/>
    </xf>
    <xf numFmtId="4" fontId="17" fillId="0" borderId="88" xfId="0" applyNumberFormat="1" applyFont="1" applyBorder="1" applyAlignment="1">
      <alignment horizontal="center" vertical="center"/>
    </xf>
    <xf numFmtId="4" fontId="17" fillId="0" borderId="89" xfId="0" applyNumberFormat="1" applyFont="1" applyBorder="1" applyAlignment="1">
      <alignment horizontal="center" vertical="center"/>
    </xf>
    <xf numFmtId="0" fontId="56" fillId="0" borderId="44" xfId="0" applyFont="1" applyBorder="1" applyAlignment="1">
      <alignment horizontal="center" vertical="center"/>
    </xf>
    <xf numFmtId="49" fontId="17" fillId="0" borderId="44" xfId="0" applyNumberFormat="1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POL.XLS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zoomScale="90" zoomScaleNormal="90" zoomScalePageLayoutView="0" workbookViewId="0" topLeftCell="A22">
      <selection activeCell="E13" sqref="E13"/>
    </sheetView>
  </sheetViews>
  <sheetFormatPr defaultColWidth="9.00390625" defaultRowHeight="12.75"/>
  <cols>
    <col min="1" max="2" width="21.25390625" style="3" customWidth="1"/>
    <col min="3" max="3" width="11.375" style="3" customWidth="1"/>
    <col min="4" max="4" width="14.00390625" style="3" customWidth="1"/>
    <col min="5" max="5" width="13.375" style="3" customWidth="1"/>
    <col min="6" max="6" width="18.75390625" style="3" customWidth="1"/>
    <col min="7" max="16384" width="9.125" style="3" customWidth="1"/>
  </cols>
  <sheetData>
    <row r="1" spans="1:6" ht="42" customHeight="1" thickBot="1">
      <c r="A1" s="162" t="s">
        <v>63</v>
      </c>
      <c r="B1" s="224"/>
      <c r="C1" s="224"/>
      <c r="D1" s="225"/>
      <c r="E1" s="1"/>
      <c r="F1" s="2"/>
    </row>
    <row r="2" spans="1:6" ht="20.25" customHeight="1" thickBot="1">
      <c r="A2" s="163" t="s">
        <v>51</v>
      </c>
      <c r="B2" s="164"/>
      <c r="C2" s="164"/>
      <c r="D2" s="165"/>
      <c r="E2" s="4" t="s">
        <v>52</v>
      </c>
      <c r="F2" s="5">
        <v>6</v>
      </c>
    </row>
    <row r="3" spans="1:6" ht="18" customHeight="1" thickBot="1">
      <c r="A3" s="6" t="s">
        <v>0</v>
      </c>
      <c r="B3" s="166" t="s">
        <v>62</v>
      </c>
      <c r="C3" s="166"/>
      <c r="D3" s="167"/>
      <c r="E3" s="7" t="s">
        <v>1</v>
      </c>
      <c r="F3" s="227">
        <v>42950</v>
      </c>
    </row>
    <row r="4" spans="1:6" ht="12.75">
      <c r="A4" s="168" t="s">
        <v>2</v>
      </c>
      <c r="B4" s="169"/>
      <c r="C4" s="8" t="s">
        <v>3</v>
      </c>
      <c r="D4" s="8" t="s">
        <v>4</v>
      </c>
      <c r="E4" s="8" t="s">
        <v>5</v>
      </c>
      <c r="F4" s="9" t="s">
        <v>6</v>
      </c>
    </row>
    <row r="5" spans="1:6" ht="13.5" thickBot="1">
      <c r="A5" s="151"/>
      <c r="B5" s="152"/>
      <c r="C5" s="10"/>
      <c r="D5" s="10"/>
      <c r="E5" s="11"/>
      <c r="F5" s="12" t="s">
        <v>7</v>
      </c>
    </row>
    <row r="6" spans="1:6" ht="56.25" customHeight="1">
      <c r="A6" s="13" t="s">
        <v>8</v>
      </c>
      <c r="B6" s="14"/>
      <c r="C6" s="176" t="s">
        <v>64</v>
      </c>
      <c r="D6" s="177"/>
      <c r="E6" s="177"/>
      <c r="F6" s="178"/>
    </row>
    <row r="7" spans="1:6" ht="12" customHeight="1">
      <c r="A7" s="15" t="s">
        <v>9</v>
      </c>
      <c r="B7" s="16" t="s">
        <v>10</v>
      </c>
      <c r="C7" s="179"/>
      <c r="D7" s="180"/>
      <c r="E7" s="180"/>
      <c r="F7" s="181"/>
    </row>
    <row r="8" spans="1:6" ht="9" customHeight="1">
      <c r="A8" s="15"/>
      <c r="B8" s="16"/>
      <c r="C8" s="182"/>
      <c r="D8" s="183"/>
      <c r="E8" s="183"/>
      <c r="F8" s="184"/>
    </row>
    <row r="9" spans="1:6" ht="9" customHeight="1">
      <c r="A9" s="15"/>
      <c r="B9" s="16"/>
      <c r="C9" s="182"/>
      <c r="D9" s="183"/>
      <c r="E9" s="183"/>
      <c r="F9" s="184"/>
    </row>
    <row r="10" spans="1:6" ht="15" customHeight="1">
      <c r="A10" s="17"/>
      <c r="B10" s="16" t="s">
        <v>11</v>
      </c>
      <c r="C10" s="182"/>
      <c r="D10" s="183"/>
      <c r="E10" s="183"/>
      <c r="F10" s="184"/>
    </row>
    <row r="11" spans="1:6" ht="15" customHeight="1">
      <c r="A11" s="17"/>
      <c r="B11" s="16" t="s">
        <v>12</v>
      </c>
      <c r="C11" s="185"/>
      <c r="D11" s="186"/>
      <c r="E11" s="186"/>
      <c r="F11" s="187"/>
    </row>
    <row r="12" spans="1:6" ht="15" customHeight="1" thickBot="1">
      <c r="A12" s="18"/>
      <c r="B12" s="19" t="s">
        <v>13</v>
      </c>
      <c r="C12" s="173"/>
      <c r="D12" s="174"/>
      <c r="E12" s="174"/>
      <c r="F12" s="175"/>
    </row>
    <row r="13" spans="1:6" ht="12.75">
      <c r="A13" s="20"/>
      <c r="B13" s="21"/>
      <c r="C13" s="21"/>
      <c r="D13" s="21"/>
      <c r="E13" s="21"/>
      <c r="F13" s="22"/>
    </row>
    <row r="14" spans="1:6" ht="69" customHeight="1">
      <c r="A14" s="23" t="s">
        <v>14</v>
      </c>
      <c r="B14" s="172" t="s">
        <v>65</v>
      </c>
      <c r="C14" s="172"/>
      <c r="D14" s="172"/>
      <c r="E14" s="172"/>
      <c r="F14" s="24"/>
    </row>
    <row r="15" spans="1:6" ht="12.75">
      <c r="A15" s="25"/>
      <c r="B15" s="172"/>
      <c r="C15" s="172"/>
      <c r="D15" s="172"/>
      <c r="E15" s="172"/>
      <c r="F15" s="24"/>
    </row>
    <row r="16" spans="1:6" ht="12.75">
      <c r="A16" s="25"/>
      <c r="B16" s="172"/>
      <c r="C16" s="172"/>
      <c r="D16" s="172"/>
      <c r="E16" s="172"/>
      <c r="F16" s="24"/>
    </row>
    <row r="17" spans="1:6" ht="13.5" thickBot="1">
      <c r="A17" s="25"/>
      <c r="B17" s="226"/>
      <c r="C17" s="226"/>
      <c r="D17" s="226"/>
      <c r="E17" s="226"/>
      <c r="F17" s="24"/>
    </row>
    <row r="18" spans="1:6" ht="12.75" customHeight="1" thickBot="1">
      <c r="A18" s="170" t="s">
        <v>15</v>
      </c>
      <c r="B18" s="171"/>
      <c r="C18" s="26" t="s">
        <v>16</v>
      </c>
      <c r="D18" s="27" t="s">
        <v>17</v>
      </c>
      <c r="E18" s="28"/>
      <c r="F18" s="29"/>
    </row>
    <row r="19" spans="1:6" ht="37.5" customHeight="1">
      <c r="A19" s="158" t="s">
        <v>53</v>
      </c>
      <c r="B19" s="159"/>
      <c r="C19" s="30" t="s">
        <v>18</v>
      </c>
      <c r="D19" s="30" t="s">
        <v>19</v>
      </c>
      <c r="E19" s="30" t="s">
        <v>20</v>
      </c>
      <c r="F19" s="31" t="s">
        <v>21</v>
      </c>
    </row>
    <row r="20" spans="1:6" ht="14.25" customHeight="1">
      <c r="A20" s="160"/>
      <c r="B20" s="161"/>
      <c r="C20" s="32" t="s">
        <v>22</v>
      </c>
      <c r="D20" s="32"/>
      <c r="E20" s="33"/>
      <c r="F20" s="34"/>
    </row>
    <row r="21" spans="1:6" ht="12.75">
      <c r="A21" s="147" t="s">
        <v>23</v>
      </c>
      <c r="B21" s="148"/>
      <c r="C21" s="148"/>
      <c r="D21" s="148"/>
      <c r="E21" s="148"/>
      <c r="F21" s="149"/>
    </row>
    <row r="22" spans="1:6" ht="12.75">
      <c r="A22" s="155"/>
      <c r="B22" s="156"/>
      <c r="C22" s="156"/>
      <c r="D22" s="156"/>
      <c r="E22" s="156"/>
      <c r="F22" s="157"/>
    </row>
    <row r="23" spans="1:6" ht="13.5" thickBot="1">
      <c r="A23" s="195" t="s">
        <v>24</v>
      </c>
      <c r="B23" s="196"/>
      <c r="C23" s="196"/>
      <c r="D23" s="196"/>
      <c r="E23" s="196"/>
      <c r="F23" s="197"/>
    </row>
    <row r="24" spans="1:6" ht="18.75" customHeight="1">
      <c r="A24" s="204" t="s">
        <v>25</v>
      </c>
      <c r="B24" s="205"/>
      <c r="C24" s="205"/>
      <c r="D24" s="206"/>
      <c r="E24" s="37" t="s">
        <v>1</v>
      </c>
      <c r="F24" s="228">
        <v>42950</v>
      </c>
    </row>
    <row r="25" spans="1:6" ht="12.75">
      <c r="A25" s="147" t="s">
        <v>2</v>
      </c>
      <c r="B25" s="150"/>
      <c r="C25" s="38" t="s">
        <v>3</v>
      </c>
      <c r="D25" s="38" t="s">
        <v>4</v>
      </c>
      <c r="E25" s="38" t="s">
        <v>5</v>
      </c>
      <c r="F25" s="31" t="s">
        <v>38</v>
      </c>
    </row>
    <row r="26" spans="1:6" ht="13.5" thickBot="1">
      <c r="A26" s="151"/>
      <c r="B26" s="152"/>
      <c r="C26" s="10"/>
      <c r="D26" s="10"/>
      <c r="E26" s="39"/>
      <c r="F26" s="12" t="s">
        <v>7</v>
      </c>
    </row>
    <row r="27" spans="1:6" ht="12.75">
      <c r="A27" s="201" t="s">
        <v>26</v>
      </c>
      <c r="B27" s="202"/>
      <c r="C27" s="202"/>
      <c r="D27" s="202"/>
      <c r="E27" s="202"/>
      <c r="F27" s="203"/>
    </row>
    <row r="28" spans="1:6" ht="12.75">
      <c r="A28" s="192" t="s">
        <v>27</v>
      </c>
      <c r="B28" s="193"/>
      <c r="C28" s="193"/>
      <c r="D28" s="193"/>
      <c r="E28" s="193"/>
      <c r="F28" s="194"/>
    </row>
    <row r="29" spans="1:6" ht="12.75">
      <c r="A29" s="207"/>
      <c r="B29" s="208"/>
      <c r="C29" s="208"/>
      <c r="D29" s="208"/>
      <c r="E29" s="208"/>
      <c r="F29" s="209"/>
    </row>
    <row r="30" spans="1:6" ht="12.75">
      <c r="A30" s="43"/>
      <c r="B30" s="44"/>
      <c r="C30" s="40"/>
      <c r="D30" s="40"/>
      <c r="E30" s="40"/>
      <c r="F30" s="41"/>
    </row>
    <row r="31" spans="1:6" ht="12.75">
      <c r="A31" s="42"/>
      <c r="B31" s="45"/>
      <c r="C31" s="40"/>
      <c r="D31" s="35"/>
      <c r="E31" s="35"/>
      <c r="F31" s="36"/>
    </row>
    <row r="32" spans="1:6" ht="12.75">
      <c r="A32" s="42" t="s">
        <v>28</v>
      </c>
      <c r="B32" s="46">
        <f>ROUND('příloha ZL 06'!O41,2)</f>
        <v>31047.43</v>
      </c>
      <c r="C32" s="40" t="s">
        <v>29</v>
      </c>
      <c r="D32" s="40"/>
      <c r="E32" s="40"/>
      <c r="F32" s="41"/>
    </row>
    <row r="33" spans="1:6" ht="12.75">
      <c r="A33" s="20"/>
      <c r="D33" s="40"/>
      <c r="E33" s="40"/>
      <c r="F33" s="41"/>
    </row>
    <row r="34" spans="1:6" ht="12.75">
      <c r="A34" s="43"/>
      <c r="B34" s="45"/>
      <c r="C34" s="40"/>
      <c r="D34" s="40"/>
      <c r="E34" s="40"/>
      <c r="F34" s="41"/>
    </row>
    <row r="35" spans="1:6" ht="12.75">
      <c r="A35" s="43" t="s">
        <v>56</v>
      </c>
      <c r="B35" s="45">
        <f>0.21*B32</f>
        <v>6519.9603</v>
      </c>
      <c r="C35" s="40" t="s">
        <v>29</v>
      </c>
      <c r="D35" s="40"/>
      <c r="E35" s="40"/>
      <c r="F35" s="41"/>
    </row>
    <row r="36" spans="1:6" ht="12.75">
      <c r="A36" s="43"/>
      <c r="B36" s="44"/>
      <c r="C36" s="40"/>
      <c r="D36" s="40"/>
      <c r="E36" s="40"/>
      <c r="F36" s="41"/>
    </row>
    <row r="37" spans="1:14" ht="12" customHeight="1">
      <c r="A37" s="43" t="s">
        <v>54</v>
      </c>
      <c r="B37" s="81">
        <f>B32+B34+B35</f>
        <v>37567.3903</v>
      </c>
      <c r="C37" s="40" t="s">
        <v>29</v>
      </c>
      <c r="D37" s="40"/>
      <c r="E37" s="40"/>
      <c r="F37" s="41"/>
      <c r="N37" s="3" t="s">
        <v>16</v>
      </c>
    </row>
    <row r="38" spans="1:6" ht="12.75">
      <c r="A38" s="43"/>
      <c r="B38" s="44"/>
      <c r="C38" s="40"/>
      <c r="D38" s="40"/>
      <c r="E38" s="40"/>
      <c r="F38" s="41"/>
    </row>
    <row r="39" spans="1:6" ht="12.75">
      <c r="A39" s="43"/>
      <c r="B39" s="44"/>
      <c r="C39" s="40"/>
      <c r="D39" s="40"/>
      <c r="E39" s="40"/>
      <c r="F39" s="41"/>
    </row>
    <row r="40" spans="1:6" ht="13.5" customHeight="1" thickBot="1">
      <c r="A40" s="153" t="s">
        <v>30</v>
      </c>
      <c r="B40" s="154"/>
      <c r="C40" s="47"/>
      <c r="D40" s="47"/>
      <c r="E40" s="47"/>
      <c r="F40" s="48"/>
    </row>
    <row r="41" spans="1:6" ht="12.75">
      <c r="A41" s="198" t="s">
        <v>31</v>
      </c>
      <c r="B41" s="199"/>
      <c r="C41" s="200"/>
      <c r="D41" s="198" t="s">
        <v>32</v>
      </c>
      <c r="E41" s="199"/>
      <c r="F41" s="200"/>
    </row>
    <row r="42" spans="1:6" ht="24.75" customHeight="1">
      <c r="A42" s="188" t="s">
        <v>7</v>
      </c>
      <c r="B42" s="189"/>
      <c r="C42" s="190"/>
      <c r="D42" s="191" t="s">
        <v>7</v>
      </c>
      <c r="E42" s="189"/>
      <c r="F42" s="190"/>
    </row>
    <row r="43" spans="1:6" ht="13.5" thickBot="1">
      <c r="A43" s="195" t="s">
        <v>33</v>
      </c>
      <c r="B43" s="196"/>
      <c r="C43" s="197"/>
      <c r="D43" s="49"/>
      <c r="E43" s="50"/>
      <c r="F43" s="51"/>
    </row>
    <row r="44" spans="1:6" ht="12.75">
      <c r="A44" s="168" t="s">
        <v>34</v>
      </c>
      <c r="B44" s="210"/>
      <c r="C44" s="211"/>
      <c r="D44" s="168" t="s">
        <v>35</v>
      </c>
      <c r="E44" s="210"/>
      <c r="F44" s="211"/>
    </row>
    <row r="45" spans="1:6" ht="25.5" customHeight="1">
      <c r="A45" s="212" t="s">
        <v>55</v>
      </c>
      <c r="B45" s="213"/>
      <c r="C45" s="214"/>
      <c r="D45" s="212" t="s">
        <v>62</v>
      </c>
      <c r="E45" s="213"/>
      <c r="F45" s="214"/>
    </row>
    <row r="46" spans="1:6" ht="12.75">
      <c r="A46" s="155"/>
      <c r="B46" s="156"/>
      <c r="C46" s="157"/>
      <c r="D46" s="155"/>
      <c r="E46" s="156"/>
      <c r="F46" s="157"/>
    </row>
    <row r="47" spans="1:6" ht="12.75">
      <c r="A47" s="155"/>
      <c r="B47" s="156"/>
      <c r="C47" s="157"/>
      <c r="D47" s="155"/>
      <c r="E47" s="156"/>
      <c r="F47" s="157"/>
    </row>
    <row r="48" spans="1:6" ht="13.5" thickBot="1">
      <c r="A48" s="52" t="s">
        <v>36</v>
      </c>
      <c r="B48" s="229">
        <v>42950</v>
      </c>
      <c r="C48" s="53"/>
      <c r="D48" s="100" t="s">
        <v>37</v>
      </c>
      <c r="E48" s="101"/>
      <c r="F48" s="102"/>
    </row>
  </sheetData>
  <sheetProtection/>
  <mergeCells count="36">
    <mergeCell ref="A46:C46"/>
    <mergeCell ref="D46:F46"/>
    <mergeCell ref="A47:C47"/>
    <mergeCell ref="D47:F47"/>
    <mergeCell ref="A42:C42"/>
    <mergeCell ref="D42:F42"/>
    <mergeCell ref="A43:C43"/>
    <mergeCell ref="A44:C44"/>
    <mergeCell ref="D44:F44"/>
    <mergeCell ref="A45:C45"/>
    <mergeCell ref="D45:F45"/>
    <mergeCell ref="A25:B26"/>
    <mergeCell ref="A27:F27"/>
    <mergeCell ref="A28:F28"/>
    <mergeCell ref="A29:F29"/>
    <mergeCell ref="A40:B40"/>
    <mergeCell ref="A41:C41"/>
    <mergeCell ref="D41:F41"/>
    <mergeCell ref="A18:B18"/>
    <mergeCell ref="A19:B20"/>
    <mergeCell ref="A21:F21"/>
    <mergeCell ref="A22:F22"/>
    <mergeCell ref="A23:F23"/>
    <mergeCell ref="A24:D24"/>
    <mergeCell ref="C8:F8"/>
    <mergeCell ref="C9:F9"/>
    <mergeCell ref="C10:F10"/>
    <mergeCell ref="C11:F11"/>
    <mergeCell ref="C12:F12"/>
    <mergeCell ref="B14:E17"/>
    <mergeCell ref="A1:D1"/>
    <mergeCell ref="A2:D2"/>
    <mergeCell ref="B3:D3"/>
    <mergeCell ref="A4:B5"/>
    <mergeCell ref="C6:F6"/>
    <mergeCell ref="C7:F7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="90" zoomScaleNormal="90" zoomScalePageLayoutView="0" workbookViewId="0" topLeftCell="A1">
      <selection activeCell="P16" sqref="P16"/>
    </sheetView>
  </sheetViews>
  <sheetFormatPr defaultColWidth="9.00390625" defaultRowHeight="12.75"/>
  <cols>
    <col min="1" max="1" width="5.25390625" style="0" customWidth="1"/>
    <col min="2" max="2" width="10.75390625" style="0" customWidth="1"/>
    <col min="3" max="3" width="40.75390625" style="0" customWidth="1"/>
    <col min="4" max="4" width="4.75390625" style="0" customWidth="1"/>
    <col min="5" max="5" width="9.75390625" style="71" customWidth="1"/>
    <col min="6" max="6" width="10.75390625" style="71" customWidth="1"/>
    <col min="7" max="7" width="12.75390625" style="0" customWidth="1"/>
    <col min="8" max="8" width="5.25390625" style="0" customWidth="1"/>
    <col min="9" max="9" width="10.75390625" style="0" customWidth="1"/>
    <col min="10" max="10" width="40.75390625" style="0" customWidth="1"/>
    <col min="11" max="11" width="4.75390625" style="0" customWidth="1"/>
    <col min="12" max="12" width="9.75390625" style="71" customWidth="1"/>
    <col min="13" max="13" width="10.75390625" style="71" customWidth="1"/>
    <col min="14" max="15" width="12.75390625" style="0" customWidth="1"/>
    <col min="17" max="17" width="9.125" style="82" customWidth="1"/>
  </cols>
  <sheetData>
    <row r="1" spans="1:15" ht="60" customHeight="1" thickBot="1">
      <c r="A1" s="217" t="s">
        <v>39</v>
      </c>
      <c r="B1" s="218"/>
      <c r="C1" s="218"/>
      <c r="D1" s="218"/>
      <c r="E1" s="218"/>
      <c r="F1" s="218"/>
      <c r="G1" s="54"/>
      <c r="H1" s="55"/>
      <c r="I1" s="55"/>
      <c r="J1" s="215" t="s">
        <v>63</v>
      </c>
      <c r="K1" s="215"/>
      <c r="L1" s="215"/>
      <c r="M1" s="216"/>
      <c r="N1" s="80" t="s">
        <v>52</v>
      </c>
      <c r="O1" s="97">
        <v>6</v>
      </c>
    </row>
    <row r="2" spans="1:15" ht="19.5" customHeight="1" thickBot="1">
      <c r="A2" s="219" t="s">
        <v>40</v>
      </c>
      <c r="B2" s="220"/>
      <c r="C2" s="220"/>
      <c r="D2" s="220"/>
      <c r="E2" s="220"/>
      <c r="F2" s="220"/>
      <c r="G2" s="221"/>
      <c r="H2" s="56"/>
      <c r="I2" s="56"/>
      <c r="J2" s="222" t="s">
        <v>41</v>
      </c>
      <c r="K2" s="223"/>
      <c r="L2" s="223"/>
      <c r="M2" s="223"/>
      <c r="N2" s="223"/>
      <c r="O2" s="57" t="s">
        <v>42</v>
      </c>
    </row>
    <row r="3" spans="1:17" s="62" customFormat="1" ht="19.5" customHeight="1" thickBot="1">
      <c r="A3" s="105" t="s">
        <v>43</v>
      </c>
      <c r="B3" s="59" t="s">
        <v>50</v>
      </c>
      <c r="C3" s="58" t="s">
        <v>44</v>
      </c>
      <c r="D3" s="59" t="s">
        <v>45</v>
      </c>
      <c r="E3" s="59" t="s">
        <v>46</v>
      </c>
      <c r="F3" s="60" t="s">
        <v>47</v>
      </c>
      <c r="G3" s="61" t="s">
        <v>48</v>
      </c>
      <c r="H3" s="109" t="s">
        <v>43</v>
      </c>
      <c r="I3" s="59" t="s">
        <v>50</v>
      </c>
      <c r="J3" s="58" t="s">
        <v>44</v>
      </c>
      <c r="K3" s="59" t="s">
        <v>45</v>
      </c>
      <c r="L3" s="59" t="s">
        <v>46</v>
      </c>
      <c r="M3" s="60" t="s">
        <v>49</v>
      </c>
      <c r="N3" s="61" t="s">
        <v>48</v>
      </c>
      <c r="O3" s="57" t="s">
        <v>48</v>
      </c>
      <c r="Q3" s="83"/>
    </row>
    <row r="4" spans="1:17" s="74" customFormat="1" ht="15" customHeight="1">
      <c r="A4" s="115"/>
      <c r="B4" s="116"/>
      <c r="C4" s="117"/>
      <c r="D4" s="116"/>
      <c r="E4" s="118"/>
      <c r="F4" s="119"/>
      <c r="G4" s="120"/>
      <c r="H4" s="121"/>
      <c r="I4" s="122"/>
      <c r="J4" s="117"/>
      <c r="K4" s="116"/>
      <c r="L4" s="118"/>
      <c r="M4" s="123"/>
      <c r="N4" s="124"/>
      <c r="O4" s="125"/>
      <c r="Q4" s="84"/>
    </row>
    <row r="5" spans="1:17" s="74" customFormat="1" ht="15" customHeight="1">
      <c r="A5" s="250"/>
      <c r="B5" s="254" t="s">
        <v>66</v>
      </c>
      <c r="C5" s="254"/>
      <c r="D5" s="251"/>
      <c r="E5" s="251"/>
      <c r="F5" s="252"/>
      <c r="G5" s="231"/>
      <c r="H5" s="253"/>
      <c r="I5" s="254" t="s">
        <v>66</v>
      </c>
      <c r="J5" s="255"/>
      <c r="K5" s="256"/>
      <c r="L5" s="256"/>
      <c r="M5" s="230"/>
      <c r="N5" s="231"/>
      <c r="O5" s="135"/>
      <c r="Q5" s="84"/>
    </row>
    <row r="6" spans="1:17" s="74" customFormat="1" ht="15" customHeight="1">
      <c r="A6" s="126">
        <v>314</v>
      </c>
      <c r="B6" s="127">
        <v>34535400</v>
      </c>
      <c r="C6" s="128" t="s">
        <v>95</v>
      </c>
      <c r="D6" s="129" t="s">
        <v>58</v>
      </c>
      <c r="E6" s="130">
        <v>1</v>
      </c>
      <c r="F6" s="131">
        <v>120</v>
      </c>
      <c r="G6" s="132">
        <f>E6*F6</f>
        <v>120</v>
      </c>
      <c r="H6" s="141">
        <v>1</v>
      </c>
      <c r="I6" s="232" t="s">
        <v>67</v>
      </c>
      <c r="J6" s="233" t="s">
        <v>68</v>
      </c>
      <c r="K6" s="234" t="s">
        <v>57</v>
      </c>
      <c r="L6" s="235">
        <v>110</v>
      </c>
      <c r="M6" s="236">
        <v>12</v>
      </c>
      <c r="N6" s="237">
        <f>L6*M6</f>
        <v>1320</v>
      </c>
      <c r="O6" s="135"/>
      <c r="Q6" s="84"/>
    </row>
    <row r="7" spans="1:17" s="74" customFormat="1" ht="15" customHeight="1">
      <c r="A7" s="126">
        <v>315</v>
      </c>
      <c r="B7" s="127">
        <v>34535443</v>
      </c>
      <c r="C7" s="128" t="s">
        <v>96</v>
      </c>
      <c r="D7" s="129" t="s">
        <v>58</v>
      </c>
      <c r="E7" s="130">
        <v>1</v>
      </c>
      <c r="F7" s="131">
        <v>154</v>
      </c>
      <c r="G7" s="132">
        <f>E7*F7</f>
        <v>154</v>
      </c>
      <c r="H7" s="141">
        <v>2</v>
      </c>
      <c r="I7" s="232" t="s">
        <v>69</v>
      </c>
      <c r="J7" s="233" t="s">
        <v>70</v>
      </c>
      <c r="K7" s="234" t="s">
        <v>57</v>
      </c>
      <c r="L7" s="235">
        <v>55</v>
      </c>
      <c r="M7" s="236">
        <v>18</v>
      </c>
      <c r="N7" s="237">
        <f>L7*M7</f>
        <v>990</v>
      </c>
      <c r="O7" s="135"/>
      <c r="Q7" s="84"/>
    </row>
    <row r="8" spans="1:17" s="74" customFormat="1" ht="15" customHeight="1">
      <c r="A8" s="126"/>
      <c r="B8" s="127"/>
      <c r="C8" s="128"/>
      <c r="D8" s="129"/>
      <c r="E8" s="130"/>
      <c r="F8" s="131"/>
      <c r="G8" s="132"/>
      <c r="H8" s="141">
        <v>3</v>
      </c>
      <c r="I8" s="232" t="s">
        <v>71</v>
      </c>
      <c r="J8" s="233" t="s">
        <v>72</v>
      </c>
      <c r="K8" s="234" t="s">
        <v>57</v>
      </c>
      <c r="L8" s="235">
        <v>72</v>
      </c>
      <c r="M8" s="236">
        <v>12</v>
      </c>
      <c r="N8" s="237">
        <f>L8*M8</f>
        <v>864</v>
      </c>
      <c r="O8" s="135"/>
      <c r="Q8" s="84"/>
    </row>
    <row r="9" spans="1:17" s="74" customFormat="1" ht="15" customHeight="1">
      <c r="A9" s="136"/>
      <c r="B9" s="249" t="s">
        <v>97</v>
      </c>
      <c r="C9" s="137"/>
      <c r="D9" s="127"/>
      <c r="E9" s="130"/>
      <c r="F9" s="131"/>
      <c r="G9" s="132"/>
      <c r="H9" s="141">
        <v>4</v>
      </c>
      <c r="I9" s="238" t="s">
        <v>73</v>
      </c>
      <c r="J9" s="233" t="s">
        <v>74</v>
      </c>
      <c r="K9" s="239" t="s">
        <v>58</v>
      </c>
      <c r="L9" s="240">
        <v>13</v>
      </c>
      <c r="M9" s="241">
        <v>10</v>
      </c>
      <c r="N9" s="237">
        <f aca="true" t="shared" si="0" ref="N9:N20">L9*M9</f>
        <v>130</v>
      </c>
      <c r="O9" s="135"/>
      <c r="Q9" s="84"/>
    </row>
    <row r="10" spans="1:17" s="74" customFormat="1" ht="30" customHeight="1">
      <c r="A10" s="126">
        <v>277</v>
      </c>
      <c r="B10" s="127" t="s">
        <v>98</v>
      </c>
      <c r="C10" s="128" t="s">
        <v>99</v>
      </c>
      <c r="D10" s="129" t="s">
        <v>58</v>
      </c>
      <c r="E10" s="130">
        <v>1</v>
      </c>
      <c r="F10" s="131">
        <v>74</v>
      </c>
      <c r="G10" s="132">
        <f>E10*F10</f>
        <v>74</v>
      </c>
      <c r="H10" s="141">
        <v>5</v>
      </c>
      <c r="I10" s="238" t="s">
        <v>75</v>
      </c>
      <c r="J10" s="233" t="s">
        <v>76</v>
      </c>
      <c r="K10" s="239" t="s">
        <v>57</v>
      </c>
      <c r="L10" s="240">
        <v>523</v>
      </c>
      <c r="M10" s="241">
        <v>6</v>
      </c>
      <c r="N10" s="237">
        <f t="shared" si="0"/>
        <v>3138</v>
      </c>
      <c r="O10" s="135"/>
      <c r="Q10" s="84"/>
    </row>
    <row r="11" spans="1:17" s="74" customFormat="1" ht="30" customHeight="1">
      <c r="A11" s="138">
        <v>278</v>
      </c>
      <c r="B11" s="127" t="s">
        <v>100</v>
      </c>
      <c r="C11" s="137" t="s">
        <v>101</v>
      </c>
      <c r="D11" s="127" t="s">
        <v>58</v>
      </c>
      <c r="E11" s="139">
        <v>1</v>
      </c>
      <c r="F11" s="131">
        <v>132</v>
      </c>
      <c r="G11" s="132">
        <f>E11*F11</f>
        <v>132</v>
      </c>
      <c r="H11" s="141">
        <v>6</v>
      </c>
      <c r="I11" s="242" t="s">
        <v>77</v>
      </c>
      <c r="J11" s="233" t="s">
        <v>78</v>
      </c>
      <c r="K11" s="239" t="s">
        <v>57</v>
      </c>
      <c r="L11" s="240">
        <v>68</v>
      </c>
      <c r="M11" s="241">
        <v>18</v>
      </c>
      <c r="N11" s="237">
        <f t="shared" si="0"/>
        <v>1224</v>
      </c>
      <c r="O11" s="135"/>
      <c r="Q11" s="84"/>
    </row>
    <row r="12" spans="1:17" s="74" customFormat="1" ht="15" customHeight="1">
      <c r="A12" s="138"/>
      <c r="B12" s="127"/>
      <c r="C12" s="137"/>
      <c r="D12" s="127"/>
      <c r="E12" s="139"/>
      <c r="F12" s="131"/>
      <c r="G12" s="140"/>
      <c r="H12" s="243">
        <v>7</v>
      </c>
      <c r="I12" s="244" t="s">
        <v>79</v>
      </c>
      <c r="J12" s="233" t="s">
        <v>80</v>
      </c>
      <c r="K12" s="239" t="s">
        <v>58</v>
      </c>
      <c r="L12" s="240">
        <v>3</v>
      </c>
      <c r="M12" s="241">
        <v>220</v>
      </c>
      <c r="N12" s="237">
        <f t="shared" si="0"/>
        <v>660</v>
      </c>
      <c r="O12" s="135"/>
      <c r="Q12" s="84"/>
    </row>
    <row r="13" spans="1:17" s="74" customFormat="1" ht="15" customHeight="1">
      <c r="A13" s="138"/>
      <c r="B13" s="127"/>
      <c r="C13" s="137"/>
      <c r="D13" s="127"/>
      <c r="E13" s="139"/>
      <c r="F13" s="131"/>
      <c r="G13" s="140"/>
      <c r="H13" s="243">
        <v>8</v>
      </c>
      <c r="I13" s="244" t="s">
        <v>81</v>
      </c>
      <c r="J13" s="233" t="s">
        <v>82</v>
      </c>
      <c r="K13" s="239" t="s">
        <v>58</v>
      </c>
      <c r="L13" s="240">
        <v>4</v>
      </c>
      <c r="M13" s="241">
        <v>191</v>
      </c>
      <c r="N13" s="237">
        <f t="shared" si="0"/>
        <v>764</v>
      </c>
      <c r="O13" s="135"/>
      <c r="Q13" s="84"/>
    </row>
    <row r="14" spans="1:17" s="74" customFormat="1" ht="15" customHeight="1">
      <c r="A14" s="138"/>
      <c r="B14" s="127"/>
      <c r="C14" s="137"/>
      <c r="D14" s="127"/>
      <c r="E14" s="139"/>
      <c r="F14" s="131"/>
      <c r="G14" s="140"/>
      <c r="H14" s="245"/>
      <c r="I14" s="246" t="s">
        <v>83</v>
      </c>
      <c r="J14" s="247"/>
      <c r="K14" s="239"/>
      <c r="L14" s="240"/>
      <c r="M14" s="241"/>
      <c r="N14" s="237"/>
      <c r="O14" s="135"/>
      <c r="Q14" s="84"/>
    </row>
    <row r="15" spans="1:17" s="74" customFormat="1" ht="15" customHeight="1">
      <c r="A15" s="138"/>
      <c r="B15" s="127"/>
      <c r="C15" s="137"/>
      <c r="D15" s="127"/>
      <c r="E15" s="139"/>
      <c r="F15" s="131"/>
      <c r="G15" s="140"/>
      <c r="H15" s="245">
        <v>9</v>
      </c>
      <c r="I15" s="238" t="s">
        <v>84</v>
      </c>
      <c r="J15" s="233" t="s">
        <v>85</v>
      </c>
      <c r="K15" s="239" t="s">
        <v>57</v>
      </c>
      <c r="L15" s="240">
        <v>165</v>
      </c>
      <c r="M15" s="241">
        <v>14</v>
      </c>
      <c r="N15" s="237">
        <f t="shared" si="0"/>
        <v>2310</v>
      </c>
      <c r="O15" s="135"/>
      <c r="Q15" s="84"/>
    </row>
    <row r="16" spans="1:17" s="74" customFormat="1" ht="15" customHeight="1">
      <c r="A16" s="138"/>
      <c r="B16" s="127"/>
      <c r="C16" s="137"/>
      <c r="D16" s="127"/>
      <c r="E16" s="139"/>
      <c r="F16" s="131"/>
      <c r="G16" s="140"/>
      <c r="H16" s="245">
        <v>11</v>
      </c>
      <c r="I16" s="238" t="s">
        <v>86</v>
      </c>
      <c r="J16" s="233" t="s">
        <v>74</v>
      </c>
      <c r="K16" s="239" t="s">
        <v>58</v>
      </c>
      <c r="L16" s="240">
        <v>13</v>
      </c>
      <c r="M16" s="241">
        <v>34</v>
      </c>
      <c r="N16" s="237">
        <f t="shared" si="0"/>
        <v>442</v>
      </c>
      <c r="O16" s="135"/>
      <c r="Q16" s="84"/>
    </row>
    <row r="17" spans="1:17" s="74" customFormat="1" ht="15" customHeight="1">
      <c r="A17" s="126"/>
      <c r="B17" s="127"/>
      <c r="C17" s="137"/>
      <c r="D17" s="127"/>
      <c r="E17" s="139"/>
      <c r="F17" s="131"/>
      <c r="G17" s="140"/>
      <c r="H17" s="245">
        <v>12</v>
      </c>
      <c r="I17" s="238" t="s">
        <v>87</v>
      </c>
      <c r="J17" s="233" t="s">
        <v>88</v>
      </c>
      <c r="K17" s="239" t="s">
        <v>57</v>
      </c>
      <c r="L17" s="240">
        <v>523</v>
      </c>
      <c r="M17" s="241">
        <v>14</v>
      </c>
      <c r="N17" s="237">
        <f t="shared" si="0"/>
        <v>7322</v>
      </c>
      <c r="O17" s="135"/>
      <c r="Q17" s="84"/>
    </row>
    <row r="18" spans="1:17" s="74" customFormat="1" ht="15" customHeight="1">
      <c r="A18" s="126"/>
      <c r="B18" s="127"/>
      <c r="C18" s="137"/>
      <c r="D18" s="127"/>
      <c r="E18" s="139"/>
      <c r="F18" s="131"/>
      <c r="G18" s="140"/>
      <c r="H18" s="245">
        <v>13</v>
      </c>
      <c r="I18" s="238" t="s">
        <v>89</v>
      </c>
      <c r="J18" s="233" t="s">
        <v>90</v>
      </c>
      <c r="K18" s="239" t="s">
        <v>57</v>
      </c>
      <c r="L18" s="240">
        <v>68</v>
      </c>
      <c r="M18" s="241">
        <v>34</v>
      </c>
      <c r="N18" s="237">
        <f t="shared" si="0"/>
        <v>2312</v>
      </c>
      <c r="O18" s="135"/>
      <c r="Q18" s="84"/>
    </row>
    <row r="19" spans="1:17" s="74" customFormat="1" ht="15" customHeight="1">
      <c r="A19" s="126"/>
      <c r="B19" s="127"/>
      <c r="C19" s="137"/>
      <c r="D19" s="127"/>
      <c r="E19" s="139"/>
      <c r="F19" s="131"/>
      <c r="G19" s="140"/>
      <c r="H19" s="245">
        <v>14</v>
      </c>
      <c r="I19" s="238" t="s">
        <v>91</v>
      </c>
      <c r="J19" s="233" t="s">
        <v>92</v>
      </c>
      <c r="K19" s="239" t="s">
        <v>58</v>
      </c>
      <c r="L19" s="240">
        <v>4</v>
      </c>
      <c r="M19" s="241">
        <v>48</v>
      </c>
      <c r="N19" s="237">
        <f t="shared" si="0"/>
        <v>192</v>
      </c>
      <c r="O19" s="135"/>
      <c r="Q19" s="84"/>
    </row>
    <row r="20" spans="1:17" s="74" customFormat="1" ht="15" customHeight="1">
      <c r="A20" s="126"/>
      <c r="B20" s="127"/>
      <c r="C20" s="137"/>
      <c r="D20" s="127"/>
      <c r="E20" s="139"/>
      <c r="F20" s="131"/>
      <c r="G20" s="140"/>
      <c r="H20" s="245">
        <v>15</v>
      </c>
      <c r="I20" s="242" t="s">
        <v>93</v>
      </c>
      <c r="J20" s="233" t="s">
        <v>94</v>
      </c>
      <c r="K20" s="239" t="s">
        <v>58</v>
      </c>
      <c r="L20" s="240">
        <v>16</v>
      </c>
      <c r="M20" s="241">
        <v>80</v>
      </c>
      <c r="N20" s="237">
        <f t="shared" si="0"/>
        <v>1280</v>
      </c>
      <c r="O20" s="135"/>
      <c r="Q20" s="84"/>
    </row>
    <row r="21" spans="1:17" s="74" customFormat="1" ht="15" customHeight="1">
      <c r="A21" s="126"/>
      <c r="B21" s="127"/>
      <c r="C21" s="137"/>
      <c r="D21" s="127"/>
      <c r="E21" s="139"/>
      <c r="F21" s="131"/>
      <c r="G21" s="140"/>
      <c r="H21" s="245">
        <v>16</v>
      </c>
      <c r="I21" s="248" t="s">
        <v>79</v>
      </c>
      <c r="J21" s="233" t="s">
        <v>80</v>
      </c>
      <c r="K21" s="239" t="s">
        <v>58</v>
      </c>
      <c r="L21" s="240">
        <v>3</v>
      </c>
      <c r="M21" s="241">
        <v>80</v>
      </c>
      <c r="N21" s="237">
        <f>L21*M21</f>
        <v>240</v>
      </c>
      <c r="O21" s="135"/>
      <c r="Q21" s="84"/>
    </row>
    <row r="22" spans="1:17" s="74" customFormat="1" ht="15" customHeight="1">
      <c r="A22" s="126"/>
      <c r="B22" s="127"/>
      <c r="C22" s="137"/>
      <c r="D22" s="127"/>
      <c r="E22" s="139"/>
      <c r="F22" s="131"/>
      <c r="G22" s="140"/>
      <c r="H22" s="245">
        <v>17</v>
      </c>
      <c r="I22" s="244" t="s">
        <v>81</v>
      </c>
      <c r="J22" s="233" t="s">
        <v>82</v>
      </c>
      <c r="K22" s="239" t="s">
        <v>58</v>
      </c>
      <c r="L22" s="240">
        <v>4</v>
      </c>
      <c r="M22" s="241">
        <v>80</v>
      </c>
      <c r="N22" s="237">
        <f>L22*M22</f>
        <v>320</v>
      </c>
      <c r="O22" s="135"/>
      <c r="Q22" s="84"/>
    </row>
    <row r="23" spans="1:17" s="74" customFormat="1" ht="15" customHeight="1">
      <c r="A23" s="126"/>
      <c r="B23" s="127"/>
      <c r="C23" s="137"/>
      <c r="D23" s="127"/>
      <c r="E23" s="139"/>
      <c r="F23" s="131"/>
      <c r="G23" s="140"/>
      <c r="H23" s="245">
        <v>18</v>
      </c>
      <c r="I23" s="232" t="s">
        <v>71</v>
      </c>
      <c r="J23" s="233" t="s">
        <v>72</v>
      </c>
      <c r="K23" s="234" t="s">
        <v>57</v>
      </c>
      <c r="L23" s="235">
        <v>72</v>
      </c>
      <c r="M23" s="236">
        <v>14</v>
      </c>
      <c r="N23" s="237">
        <f>L23*M23</f>
        <v>1008</v>
      </c>
      <c r="O23" s="135"/>
      <c r="Q23" s="84"/>
    </row>
    <row r="24" spans="1:17" s="74" customFormat="1" ht="30" customHeight="1">
      <c r="A24" s="126"/>
      <c r="B24" s="127"/>
      <c r="C24" s="137"/>
      <c r="D24" s="127"/>
      <c r="E24" s="139"/>
      <c r="F24" s="131"/>
      <c r="G24" s="140"/>
      <c r="H24" s="133">
        <v>19</v>
      </c>
      <c r="I24" s="127" t="s">
        <v>102</v>
      </c>
      <c r="J24" s="128" t="s">
        <v>104</v>
      </c>
      <c r="K24" s="129" t="s">
        <v>103</v>
      </c>
      <c r="L24" s="130">
        <v>1</v>
      </c>
      <c r="M24" s="131">
        <v>5760</v>
      </c>
      <c r="N24" s="132">
        <f>L24*M24</f>
        <v>5760</v>
      </c>
      <c r="O24" s="135"/>
      <c r="Q24" s="84"/>
    </row>
    <row r="25" spans="1:17" s="74" customFormat="1" ht="15" customHeight="1">
      <c r="A25" s="126"/>
      <c r="B25" s="127"/>
      <c r="C25" s="137"/>
      <c r="D25" s="127"/>
      <c r="E25" s="139"/>
      <c r="F25" s="131"/>
      <c r="G25" s="140"/>
      <c r="H25" s="133"/>
      <c r="I25" s="127"/>
      <c r="J25" s="128"/>
      <c r="K25" s="129"/>
      <c r="L25" s="130"/>
      <c r="M25" s="131"/>
      <c r="N25" s="132"/>
      <c r="O25" s="135"/>
      <c r="Q25" s="84"/>
    </row>
    <row r="26" spans="1:17" s="74" customFormat="1" ht="15" customHeight="1">
      <c r="A26" s="126"/>
      <c r="B26" s="127"/>
      <c r="C26" s="137"/>
      <c r="D26" s="127"/>
      <c r="E26" s="139"/>
      <c r="F26" s="131"/>
      <c r="G26" s="140"/>
      <c r="H26" s="133"/>
      <c r="I26" s="127"/>
      <c r="J26" s="128"/>
      <c r="K26" s="129"/>
      <c r="L26" s="130"/>
      <c r="M26" s="131"/>
      <c r="N26" s="132"/>
      <c r="O26" s="135"/>
      <c r="Q26" s="84"/>
    </row>
    <row r="27" spans="1:17" s="74" customFormat="1" ht="15" customHeight="1">
      <c r="A27" s="126"/>
      <c r="B27" s="127"/>
      <c r="C27" s="137"/>
      <c r="D27" s="127"/>
      <c r="E27" s="139"/>
      <c r="F27" s="131"/>
      <c r="G27" s="140"/>
      <c r="H27" s="141"/>
      <c r="I27" s="134"/>
      <c r="J27" s="137"/>
      <c r="K27" s="127"/>
      <c r="L27" s="130"/>
      <c r="M27" s="131"/>
      <c r="N27" s="132"/>
      <c r="O27" s="135"/>
      <c r="Q27" s="84"/>
    </row>
    <row r="28" spans="1:17" s="74" customFormat="1" ht="15" customHeight="1">
      <c r="A28" s="126"/>
      <c r="B28" s="127"/>
      <c r="C28" s="137"/>
      <c r="D28" s="127"/>
      <c r="E28" s="139"/>
      <c r="F28" s="131"/>
      <c r="G28" s="140"/>
      <c r="H28" s="141"/>
      <c r="I28" s="134"/>
      <c r="J28" s="137"/>
      <c r="K28" s="127"/>
      <c r="L28" s="130"/>
      <c r="M28" s="131"/>
      <c r="N28" s="132"/>
      <c r="O28" s="135"/>
      <c r="Q28" s="84"/>
    </row>
    <row r="29" spans="1:17" s="74" customFormat="1" ht="15" customHeight="1">
      <c r="A29" s="126"/>
      <c r="B29" s="127"/>
      <c r="C29" s="137"/>
      <c r="D29" s="127"/>
      <c r="E29" s="139"/>
      <c r="F29" s="131"/>
      <c r="G29" s="140"/>
      <c r="H29" s="141"/>
      <c r="I29" s="134"/>
      <c r="J29" s="137"/>
      <c r="K29" s="127"/>
      <c r="L29" s="130"/>
      <c r="M29" s="131"/>
      <c r="N29" s="132"/>
      <c r="O29" s="135"/>
      <c r="Q29" s="84"/>
    </row>
    <row r="30" spans="1:17" s="74" customFormat="1" ht="15" customHeight="1">
      <c r="A30" s="126"/>
      <c r="B30" s="127"/>
      <c r="C30" s="137"/>
      <c r="D30" s="127"/>
      <c r="E30" s="139"/>
      <c r="F30" s="131"/>
      <c r="G30" s="140"/>
      <c r="H30" s="141"/>
      <c r="I30" s="142"/>
      <c r="J30" s="137"/>
      <c r="K30" s="127"/>
      <c r="L30" s="130"/>
      <c r="M30" s="131"/>
      <c r="N30" s="132"/>
      <c r="O30" s="135"/>
      <c r="Q30" s="84"/>
    </row>
    <row r="31" spans="1:17" s="74" customFormat="1" ht="15" customHeight="1">
      <c r="A31" s="126"/>
      <c r="B31" s="127"/>
      <c r="C31" s="137"/>
      <c r="D31" s="127"/>
      <c r="E31" s="139"/>
      <c r="F31" s="131"/>
      <c r="G31" s="140"/>
      <c r="H31" s="141"/>
      <c r="I31" s="134"/>
      <c r="J31" s="137"/>
      <c r="K31" s="127"/>
      <c r="L31" s="130"/>
      <c r="M31" s="131"/>
      <c r="N31" s="132"/>
      <c r="O31" s="135"/>
      <c r="Q31" s="84"/>
    </row>
    <row r="32" spans="1:17" s="74" customFormat="1" ht="15" customHeight="1">
      <c r="A32" s="126"/>
      <c r="B32" s="127"/>
      <c r="C32" s="137"/>
      <c r="D32" s="127"/>
      <c r="E32" s="139"/>
      <c r="F32" s="131"/>
      <c r="G32" s="140"/>
      <c r="H32" s="141"/>
      <c r="I32" s="134"/>
      <c r="J32" s="113"/>
      <c r="K32" s="127"/>
      <c r="L32" s="130"/>
      <c r="M32" s="131"/>
      <c r="N32" s="132"/>
      <c r="O32" s="135"/>
      <c r="Q32" s="84"/>
    </row>
    <row r="33" spans="1:17" s="74" customFormat="1" ht="15" customHeight="1">
      <c r="A33" s="126"/>
      <c r="B33" s="127"/>
      <c r="C33" s="137"/>
      <c r="D33" s="127"/>
      <c r="E33" s="139"/>
      <c r="F33" s="131"/>
      <c r="G33" s="140"/>
      <c r="H33" s="141"/>
      <c r="I33" s="134"/>
      <c r="J33" s="128"/>
      <c r="K33" s="129"/>
      <c r="L33" s="130"/>
      <c r="M33" s="131"/>
      <c r="N33" s="132"/>
      <c r="O33" s="135"/>
      <c r="Q33" s="84"/>
    </row>
    <row r="34" spans="1:17" s="74" customFormat="1" ht="15" customHeight="1">
      <c r="A34" s="126"/>
      <c r="B34" s="127"/>
      <c r="C34" s="137"/>
      <c r="D34" s="127"/>
      <c r="E34" s="139"/>
      <c r="F34" s="131"/>
      <c r="G34" s="140"/>
      <c r="H34" s="141"/>
      <c r="I34" s="143"/>
      <c r="J34" s="137"/>
      <c r="K34" s="127"/>
      <c r="L34" s="130"/>
      <c r="M34" s="131"/>
      <c r="N34" s="132"/>
      <c r="O34" s="144"/>
      <c r="Q34" s="84"/>
    </row>
    <row r="35" spans="1:17" s="74" customFormat="1" ht="15" customHeight="1">
      <c r="A35" s="126"/>
      <c r="B35" s="127"/>
      <c r="C35" s="137"/>
      <c r="D35" s="127"/>
      <c r="E35" s="139"/>
      <c r="F35" s="131"/>
      <c r="G35" s="140"/>
      <c r="H35" s="141"/>
      <c r="I35" s="143"/>
      <c r="J35" s="137"/>
      <c r="K35" s="127"/>
      <c r="L35" s="130"/>
      <c r="M35" s="131"/>
      <c r="N35" s="132"/>
      <c r="O35" s="144"/>
      <c r="Q35" s="84"/>
    </row>
    <row r="36" spans="1:17" s="74" customFormat="1" ht="15" customHeight="1">
      <c r="A36" s="126"/>
      <c r="B36" s="127"/>
      <c r="C36" s="137"/>
      <c r="D36" s="127"/>
      <c r="E36" s="139"/>
      <c r="F36" s="131"/>
      <c r="G36" s="140"/>
      <c r="H36" s="141"/>
      <c r="I36" s="143"/>
      <c r="J36" s="137"/>
      <c r="K36" s="127"/>
      <c r="L36" s="130"/>
      <c r="M36" s="131"/>
      <c r="N36" s="132"/>
      <c r="O36" s="144"/>
      <c r="Q36" s="84"/>
    </row>
    <row r="37" spans="1:17" s="74" customFormat="1" ht="15" customHeight="1">
      <c r="A37" s="126"/>
      <c r="B37" s="127"/>
      <c r="C37" s="113"/>
      <c r="D37" s="127"/>
      <c r="E37" s="139"/>
      <c r="F37" s="131"/>
      <c r="G37" s="140"/>
      <c r="H37" s="145"/>
      <c r="I37" s="146"/>
      <c r="J37" s="113"/>
      <c r="K37" s="127"/>
      <c r="L37" s="130"/>
      <c r="M37" s="131"/>
      <c r="N37" s="132"/>
      <c r="O37" s="144"/>
      <c r="Q37" s="84"/>
    </row>
    <row r="38" spans="1:17" s="74" customFormat="1" ht="15" customHeight="1">
      <c r="A38" s="78"/>
      <c r="B38" s="76"/>
      <c r="C38" s="113" t="s">
        <v>59</v>
      </c>
      <c r="D38" s="76" t="s">
        <v>60</v>
      </c>
      <c r="E38" s="108">
        <f>SUM(G4:G37)/100</f>
        <v>4.8</v>
      </c>
      <c r="F38" s="77">
        <v>2.8</v>
      </c>
      <c r="G38" s="73">
        <f>E38*F38</f>
        <v>13.44</v>
      </c>
      <c r="H38" s="111"/>
      <c r="I38" s="103"/>
      <c r="J38" s="113" t="s">
        <v>59</v>
      </c>
      <c r="K38" s="76" t="s">
        <v>60</v>
      </c>
      <c r="L38" s="108">
        <f>SUM(N4:N37)/100</f>
        <v>302.76</v>
      </c>
      <c r="M38" s="77">
        <v>2.8</v>
      </c>
      <c r="N38" s="73">
        <f>L38*M38</f>
        <v>847.728</v>
      </c>
      <c r="O38" s="75"/>
      <c r="Q38" s="84"/>
    </row>
    <row r="39" spans="1:17" s="74" customFormat="1" ht="15" customHeight="1">
      <c r="A39" s="78"/>
      <c r="B39" s="79"/>
      <c r="C39" s="114" t="s">
        <v>61</v>
      </c>
      <c r="D39" s="76" t="s">
        <v>60</v>
      </c>
      <c r="E39" s="108">
        <f>SUM(G4:G37)/100</f>
        <v>4.8</v>
      </c>
      <c r="F39" s="77">
        <v>1.4</v>
      </c>
      <c r="G39" s="73">
        <f>E39*F39</f>
        <v>6.72</v>
      </c>
      <c r="H39" s="110"/>
      <c r="I39" s="103"/>
      <c r="J39" s="114" t="s">
        <v>61</v>
      </c>
      <c r="K39" s="76" t="s">
        <v>60</v>
      </c>
      <c r="L39" s="108">
        <f>SUM(N4:N37)/100</f>
        <v>302.76</v>
      </c>
      <c r="M39" s="77">
        <v>1.4</v>
      </c>
      <c r="N39" s="73">
        <f>L39*M39</f>
        <v>423.864</v>
      </c>
      <c r="O39" s="75"/>
      <c r="Q39" s="84"/>
    </row>
    <row r="40" spans="1:17" s="74" customFormat="1" ht="15" customHeight="1" thickBot="1">
      <c r="A40" s="86"/>
      <c r="B40" s="87"/>
      <c r="C40" s="88"/>
      <c r="D40" s="87"/>
      <c r="E40" s="98"/>
      <c r="F40" s="89"/>
      <c r="G40" s="90"/>
      <c r="H40" s="104"/>
      <c r="I40" s="91"/>
      <c r="J40" s="92"/>
      <c r="K40" s="93"/>
      <c r="L40" s="99"/>
      <c r="M40" s="94"/>
      <c r="N40" s="95"/>
      <c r="O40" s="96"/>
      <c r="Q40" s="84"/>
    </row>
    <row r="41" spans="1:15" ht="15" customHeight="1" thickBot="1">
      <c r="A41" s="106"/>
      <c r="B41" s="107"/>
      <c r="C41" s="63" t="s">
        <v>48</v>
      </c>
      <c r="D41" s="64"/>
      <c r="E41" s="65"/>
      <c r="F41" s="65"/>
      <c r="G41" s="66">
        <f>SUM(G4:G40)</f>
        <v>500.16</v>
      </c>
      <c r="H41" s="112"/>
      <c r="I41" s="67"/>
      <c r="J41" s="63" t="s">
        <v>48</v>
      </c>
      <c r="K41" s="68"/>
      <c r="L41" s="65"/>
      <c r="M41" s="65"/>
      <c r="N41" s="69">
        <f>SUM(N4:N40)</f>
        <v>31547.592</v>
      </c>
      <c r="O41" s="70">
        <f>N41-G41</f>
        <v>31047.432</v>
      </c>
    </row>
    <row r="42" ht="15" customHeight="1"/>
    <row r="43" spans="6:15" ht="15" customHeight="1">
      <c r="F43" s="85"/>
      <c r="G43" s="72"/>
      <c r="M43" s="85"/>
      <c r="N43" s="72"/>
      <c r="O43" s="72"/>
    </row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26.25" customHeight="1"/>
  </sheetData>
  <sheetProtection/>
  <mergeCells count="4">
    <mergeCell ref="A1:F1"/>
    <mergeCell ref="J1:M1"/>
    <mergeCell ref="A2:G2"/>
    <mergeCell ref="J2:N2"/>
  </mergeCells>
  <printOptions horizontalCentered="1"/>
  <pageMargins left="0.3937007874015748" right="0.3937007874015748" top="0.7874015748031497" bottom="0.7874015748031497" header="0.5118110236220472" footer="0.5118110236220472"/>
  <pageSetup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Energie stavební a báňská a.s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Beránek Michal, Ing.</dc:creator>
  <cp:keywords/>
  <dc:description/>
  <cp:lastModifiedBy>Domistav</cp:lastModifiedBy>
  <cp:lastPrinted>2014-09-18T08:09:57Z</cp:lastPrinted>
  <dcterms:created xsi:type="dcterms:W3CDTF">2009-06-03T09:58:29Z</dcterms:created>
  <dcterms:modified xsi:type="dcterms:W3CDTF">2017-08-04T08:04:17Z</dcterms:modified>
  <cp:category/>
  <cp:version/>
  <cp:contentType/>
  <cp:contentStatus/>
</cp:coreProperties>
</file>