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01" sheetId="1" r:id="rId1"/>
    <sheet name="příloha ZL 01" sheetId="2" r:id="rId2"/>
  </sheets>
  <definedNames>
    <definedName name="_xlnm.Print_Area" localSheetId="0">'ZL 01'!$A$1:$F$48</definedName>
  </definedNames>
  <calcPr fullCalcOnLoad="1"/>
</workbook>
</file>

<file path=xl/sharedStrings.xml><?xml version="1.0" encoding="utf-8"?>
<sst xmlns="http://schemas.openxmlformats.org/spreadsheetml/2006/main" count="139" uniqueCount="101">
  <si>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</si>
  <si>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</si>
  <si>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</si>
  <si>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</si>
  <si>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</si>
  <si>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</si>
  <si>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</si>
  <si>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</si>
  <si>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</si>
  <si>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</si>
  <si>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</si>
  <si>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</si>
  <si>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</si>
  <si>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</si>
  <si>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</si>
  <si>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</si>
  <si>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</si>
  <si>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</si>
  <si>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</si>
  <si>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</si>
  <si>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</si>
  <si>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</si>
  <si>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</si>
  <si>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</si>
  <si>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</si>
  <si>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</si>
  <si>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</si>
  <si>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</si>
  <si>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</si>
  <si>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</si>
  <si>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</si>
  <si>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</si>
  <si>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</si>
  <si>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</si>
  <si>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</si>
  <si>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</si>
  <si>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</si>
  <si>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</si>
  <si>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</si>
  <si>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</si>
  <si>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</si>
  <si>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</si>
  <si>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</si>
  <si>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</si>
  <si>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</si>
  <si>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</si>
  <si>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</si>
  <si>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</si>
  <si>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</si>
  <si>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</si>
  <si>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</si>
  <si>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</si>
  <si>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</si>
  <si>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</si>
  <si>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</si>
  <si>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</si>
  <si>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</si>
  <si>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ks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</si>
  <si>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</si>
  <si>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</si>
  <si>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</si>
  <si>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</si>
  <si>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</si>
  <si>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Drobné vícepráce I.</t>
  </si>
  <si>
    <t>HZS</t>
  </si>
  <si>
    <t>hod</t>
  </si>
  <si>
    <t>766 R00</t>
  </si>
  <si>
    <t>Vyvěšení nadsvětlíků ve vstupní chodbě vč lešení</t>
  </si>
  <si>
    <t>Po převzetí staveniště bylo provedeno vyvěšení nadsvětlíků ve vstupu školy, ochránění umyvadla a parapetů v učebně, demontáž zásuvek, vyklizení zbytků věcí ojednatele z půdy a po zaměření nadřímsového zdiva jeho odbourání a zpevnění podkladu. Římsa byla výš, než uvažovaný nový stav dle PD. Tyto práce nejsou obsaženy v rozpočtu. Práce byly provedeny se souhlasem objednatele.</t>
  </si>
  <si>
    <t>M21 R00</t>
  </si>
  <si>
    <t>691U01</t>
  </si>
  <si>
    <t>Zakrytí a ochránění parapetů a umyvadla v učebně</t>
  </si>
  <si>
    <t>Úklidy a ochrana po převzetí staveniště</t>
  </si>
  <si>
    <t>Vyklizení části zbytků skříní z chodby</t>
  </si>
  <si>
    <t>Proměření a úprava atiky</t>
  </si>
  <si>
    <t>HZS
968</t>
  </si>
  <si>
    <t>Vklizení zbytků nepořádku z prostoru půdy (papíry, míče, plasty), (1.7.2017: 2lidi 3hod, 3.7.2017: 3lidi 1hod)</t>
  </si>
  <si>
    <t>968R01</t>
  </si>
  <si>
    <t>m2</t>
  </si>
  <si>
    <t>Odstranění zbytků prachu, tašek a nepořádku ze zdiva odhrabáním, odmetení (tloušťka cca 10-15cm); (10,2+11,5+4,7+4,6+5,3)x0,8=29,4m2</t>
  </si>
  <si>
    <t>979083513R00</t>
  </si>
  <si>
    <t xml:space="preserve">Vodorovné přemístění suti do 1 km </t>
  </si>
  <si>
    <t>t</t>
  </si>
  <si>
    <t>979083519R00</t>
  </si>
  <si>
    <t xml:space="preserve">Příplatek za dalších 1000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</si>
  <si>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</si>
  <si>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</si>
  <si>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</si>
  <si>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</si>
  <si>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979999996R00</t>
  </si>
  <si>
    <t xml:space="preserve">Poplatek za skládku suti a vybouraných hmot </t>
  </si>
  <si>
    <t>962R01</t>
  </si>
  <si>
    <t>m3</t>
  </si>
  <si>
    <t>Opatrné postupné odbourávání nadřímsového zdiva s ohledem na stabilitu římsy; (4,7+11,5110,2)x0,23x0,6= 3,64m3</t>
  </si>
  <si>
    <t>Geodetické zaměření výšek dle PD a šířky římsy</t>
  </si>
  <si>
    <t>411R02</t>
  </si>
  <si>
    <t>Vyrovnání a ztužení odouraného zdiva, C20/25; 36,3x 0,375x0,06=0,817m3</t>
  </si>
  <si>
    <t>411RT4</t>
  </si>
  <si>
    <t>Výztuž profil12; 6,3x3x0,89=96,9kg</t>
  </si>
  <si>
    <t>Přesuny suti a vybouraných hmot</t>
  </si>
  <si>
    <t>Demontáž ele. zásuvek v učebně, ředitelně a šatně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</si>
</sst>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hair"/>
      <top style="hair"/>
      <bottom style="medium"/>
    </border>
    <border>
      <left style="double"/>
      <right/>
      <top style="medium"/>
      <bottom style="medium"/>
    </border>
    <border>
      <left style="double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vertical="center" wrapText="1"/>
    </xf>
    <xf numFmtId="4" fontId="18" fillId="0" borderId="48" xfId="0" applyNumberFormat="1" applyFont="1" applyBorder="1" applyAlignment="1">
      <alignment horizontal="right" vertical="center" wrapText="1"/>
    </xf>
    <xf numFmtId="4" fontId="18" fillId="0" borderId="49" xfId="0" applyNumberFormat="1" applyFont="1" applyBorder="1" applyAlignment="1">
      <alignment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4" fontId="18" fillId="0" borderId="49" xfId="0" applyNumberFormat="1" applyFont="1" applyFill="1" applyBorder="1" applyAlignment="1">
      <alignment vertical="center" wrapText="1"/>
    </xf>
    <xf numFmtId="4" fontId="18" fillId="0" borderId="50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166" fontId="18" fillId="0" borderId="48" xfId="0" applyNumberFormat="1" applyFont="1" applyBorder="1" applyAlignment="1">
      <alignment horizontal="right" vertical="center" wrapText="1"/>
    </xf>
    <xf numFmtId="166" fontId="18" fillId="0" borderId="48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166" fontId="18" fillId="0" borderId="44" xfId="0" applyNumberFormat="1" applyFont="1" applyFill="1" applyBorder="1" applyAlignment="1">
      <alignment horizontal="right" vertical="center" wrapText="1"/>
    </xf>
    <xf numFmtId="4" fontId="17" fillId="0" borderId="52" xfId="0" applyNumberFormat="1" applyFont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166" fontId="18" fillId="0" borderId="55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8" xfId="0" applyNumberFormat="1" applyFont="1" applyFill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166" fontId="18" fillId="0" borderId="44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Fill="1" applyBorder="1" applyAlignment="1">
      <alignment vertical="center" wrapText="1"/>
    </xf>
    <xf numFmtId="0" fontId="18" fillId="0" borderId="53" xfId="0" applyFont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/>
    </xf>
    <xf numFmtId="4" fontId="18" fillId="0" borderId="43" xfId="0" applyNumberFormat="1" applyFont="1" applyFill="1" applyBorder="1" applyAlignment="1">
      <alignment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4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49" fontId="7" fillId="0" borderId="64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5" xfId="0" applyNumberFormat="1" applyFont="1" applyBorder="1" applyAlignment="1">
      <alignment horizontal="left" vertical="center" wrapText="1" indent="1"/>
    </xf>
    <xf numFmtId="49" fontId="9" fillId="0" borderId="66" xfId="0" applyNumberFormat="1" applyFont="1" applyFill="1" applyBorder="1" applyAlignment="1">
      <alignment horizontal="left" vertical="center" wrapText="1" indent="1"/>
    </xf>
    <xf numFmtId="49" fontId="9" fillId="0" borderId="62" xfId="0" applyNumberFormat="1" applyFont="1" applyFill="1" applyBorder="1" applyAlignment="1">
      <alignment horizontal="left" vertical="center" wrapText="1" indent="1"/>
    </xf>
    <xf numFmtId="49" fontId="9" fillId="0" borderId="67" xfId="0" applyNumberFormat="1" applyFont="1" applyFill="1" applyBorder="1" applyAlignment="1">
      <alignment horizontal="left" vertical="center" wrapText="1" indent="1"/>
    </xf>
    <xf numFmtId="49" fontId="9" fillId="0" borderId="68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9" xfId="0" applyNumberFormat="1" applyFont="1" applyBorder="1" applyAlignment="1">
      <alignment horizontal="left" vertical="center" wrapText="1"/>
    </xf>
    <xf numFmtId="49" fontId="8" fillId="0" borderId="68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9" xfId="0" applyNumberFormat="1" applyFont="1" applyBorder="1" applyAlignment="1">
      <alignment horizontal="left" vertical="center" wrapText="1"/>
    </xf>
    <xf numFmtId="49" fontId="7" fillId="0" borderId="68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9" xfId="0" applyNumberFormat="1" applyFont="1" applyBorder="1" applyAlignment="1">
      <alignment vertical="center" wrapTex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5" xfId="0" applyFont="1" applyBorder="1" applyAlignment="1">
      <alignment horizontal="left" vertical="center" wrapText="1" indent="1"/>
    </xf>
    <xf numFmtId="0" fontId="7" fillId="0" borderId="76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7" xfId="0" applyFont="1" applyBorder="1" applyAlignment="1">
      <alignment horizontal="justify" vertical="center" wrapText="1"/>
    </xf>
    <xf numFmtId="0" fontId="7" fillId="0" borderId="78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49" fontId="5" fillId="0" borderId="62" xfId="0" applyNumberFormat="1" applyFont="1" applyBorder="1" applyAlignment="1">
      <alignment horizontal="left" vertical="center" wrapText="1" indent="1"/>
    </xf>
    <xf numFmtId="49" fontId="5" fillId="0" borderId="67" xfId="0" applyNumberFormat="1" applyFont="1" applyBorder="1" applyAlignment="1">
      <alignment horizontal="left" vertical="center" wrapText="1" indent="1"/>
    </xf>
    <xf numFmtId="0" fontId="13" fillId="0" borderId="6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0" fillId="0" borderId="0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67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4" xfId="0" applyFont="1" applyBorder="1" applyAlignment="1">
      <alignment vertical="center"/>
    </xf>
    <xf numFmtId="0" fontId="17" fillId="0" borderId="44" xfId="0" applyFont="1" applyFill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204" t="s">
        <v>62</v>
      </c>
      <c r="B1" s="222"/>
      <c r="C1" s="222"/>
      <c r="D1" s="223"/>
      <c r="E1" s="1"/>
      <c r="F1" s="2"/>
    </row>
    <row r="2" spans="1:6" ht="20.25" customHeight="1" thickBot="1">
      <c r="A2" s="205" t="s">
        <v>51</v>
      </c>
      <c r="B2" s="206"/>
      <c r="C2" s="206"/>
      <c r="D2" s="207"/>
      <c r="E2" s="4" t="s">
        <v>52</v>
      </c>
      <c r="F2" s="5">
        <v>1</v>
      </c>
    </row>
    <row r="3" spans="1:6" ht="18" customHeight="1" thickBot="1">
      <c r="A3" s="6" t="s">
        <v>0</v>
      </c>
      <c r="B3" s="208" t="s">
        <v>61</v>
      </c>
      <c r="C3" s="208"/>
      <c r="D3" s="209"/>
      <c r="E3" s="7" t="s">
        <v>1</v>
      </c>
      <c r="F3" s="225">
        <v>42919</v>
      </c>
    </row>
    <row r="4" spans="1:6" ht="12.75">
      <c r="A4" s="152" t="s">
        <v>2</v>
      </c>
      <c r="B4" s="210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96"/>
      <c r="B5" s="197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80" t="s">
        <v>63</v>
      </c>
      <c r="D6" s="181"/>
      <c r="E6" s="181"/>
      <c r="F6" s="182"/>
    </row>
    <row r="7" spans="1:6" ht="12" customHeight="1">
      <c r="A7" s="15" t="s">
        <v>9</v>
      </c>
      <c r="B7" s="16" t="s">
        <v>10</v>
      </c>
      <c r="C7" s="183"/>
      <c r="D7" s="184"/>
      <c r="E7" s="184"/>
      <c r="F7" s="185"/>
    </row>
    <row r="8" spans="1:6" ht="9" customHeight="1">
      <c r="A8" s="15"/>
      <c r="B8" s="16"/>
      <c r="C8" s="186"/>
      <c r="D8" s="187"/>
      <c r="E8" s="187"/>
      <c r="F8" s="188"/>
    </row>
    <row r="9" spans="1:6" ht="9" customHeight="1">
      <c r="A9" s="15"/>
      <c r="B9" s="16"/>
      <c r="C9" s="186"/>
      <c r="D9" s="187"/>
      <c r="E9" s="187"/>
      <c r="F9" s="188"/>
    </row>
    <row r="10" spans="1:6" ht="15" customHeight="1">
      <c r="A10" s="17"/>
      <c r="B10" s="16" t="s">
        <v>11</v>
      </c>
      <c r="C10" s="186"/>
      <c r="D10" s="187"/>
      <c r="E10" s="187"/>
      <c r="F10" s="188"/>
    </row>
    <row r="11" spans="1:6" ht="15" customHeight="1">
      <c r="A11" s="17"/>
      <c r="B11" s="16" t="s">
        <v>12</v>
      </c>
      <c r="C11" s="189"/>
      <c r="D11" s="190"/>
      <c r="E11" s="190"/>
      <c r="F11" s="191"/>
    </row>
    <row r="12" spans="1:6" ht="15" customHeight="1" thickBot="1">
      <c r="A12" s="18"/>
      <c r="B12" s="19" t="s">
        <v>13</v>
      </c>
      <c r="C12" s="177"/>
      <c r="D12" s="178"/>
      <c r="E12" s="178"/>
      <c r="F12" s="179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224" t="s">
        <v>68</v>
      </c>
      <c r="C14" s="224"/>
      <c r="D14" s="224"/>
      <c r="E14" s="224"/>
      <c r="F14" s="24"/>
    </row>
    <row r="15" spans="1:6" ht="12.75">
      <c r="A15" s="26"/>
      <c r="B15" s="224"/>
      <c r="C15" s="224"/>
      <c r="D15" s="224"/>
      <c r="E15" s="224"/>
      <c r="F15" s="24"/>
    </row>
    <row r="16" spans="1:6" ht="12.75">
      <c r="A16" s="26"/>
      <c r="B16" s="224"/>
      <c r="C16" s="224"/>
      <c r="D16" s="224"/>
      <c r="E16" s="224"/>
      <c r="F16" s="24"/>
    </row>
    <row r="17" spans="1:6" ht="13.5" thickBot="1">
      <c r="A17" s="26"/>
      <c r="B17" s="25"/>
      <c r="C17" s="25"/>
      <c r="D17" s="25"/>
      <c r="E17" s="25"/>
      <c r="F17" s="24"/>
    </row>
    <row r="18" spans="1:6" ht="12.75" customHeight="1" thickBot="1">
      <c r="A18" s="211" t="s">
        <v>15</v>
      </c>
      <c r="B18" s="212"/>
      <c r="C18" s="27" t="s">
        <v>16</v>
      </c>
      <c r="D18" s="28" t="s">
        <v>17</v>
      </c>
      <c r="E18" s="29"/>
      <c r="F18" s="30"/>
    </row>
    <row r="19" spans="1:6" ht="37.5" customHeight="1">
      <c r="A19" s="200" t="s">
        <v>53</v>
      </c>
      <c r="B19" s="201"/>
      <c r="C19" s="31" t="s">
        <v>18</v>
      </c>
      <c r="D19" s="31" t="s">
        <v>19</v>
      </c>
      <c r="E19" s="31" t="s">
        <v>20</v>
      </c>
      <c r="F19" s="32" t="s">
        <v>21</v>
      </c>
    </row>
    <row r="20" spans="1:6" ht="14.25" customHeight="1">
      <c r="A20" s="202"/>
      <c r="B20" s="203"/>
      <c r="C20" s="33" t="s">
        <v>22</v>
      </c>
      <c r="D20" s="33"/>
      <c r="E20" s="34"/>
      <c r="F20" s="35"/>
    </row>
    <row r="21" spans="1:6" ht="12.75">
      <c r="A21" s="192" t="s">
        <v>23</v>
      </c>
      <c r="B21" s="193"/>
      <c r="C21" s="193"/>
      <c r="D21" s="193"/>
      <c r="E21" s="193"/>
      <c r="F21" s="194"/>
    </row>
    <row r="22" spans="1:6" ht="12.75">
      <c r="A22" s="146"/>
      <c r="B22" s="147"/>
      <c r="C22" s="147"/>
      <c r="D22" s="147"/>
      <c r="E22" s="147"/>
      <c r="F22" s="148"/>
    </row>
    <row r="23" spans="1:6" ht="13.5" thickBot="1">
      <c r="A23" s="149" t="s">
        <v>24</v>
      </c>
      <c r="B23" s="150"/>
      <c r="C23" s="150"/>
      <c r="D23" s="150"/>
      <c r="E23" s="150"/>
      <c r="F23" s="151"/>
    </row>
    <row r="24" spans="1:6" ht="18.75" customHeight="1">
      <c r="A24" s="171" t="s">
        <v>25</v>
      </c>
      <c r="B24" s="172"/>
      <c r="C24" s="172"/>
      <c r="D24" s="173"/>
      <c r="E24" s="38" t="s">
        <v>1</v>
      </c>
      <c r="F24" s="226">
        <v>42919</v>
      </c>
    </row>
    <row r="25" spans="1:6" ht="12.75">
      <c r="A25" s="192" t="s">
        <v>2</v>
      </c>
      <c r="B25" s="195"/>
      <c r="C25" s="39" t="s">
        <v>3</v>
      </c>
      <c r="D25" s="39" t="s">
        <v>4</v>
      </c>
      <c r="E25" s="39" t="s">
        <v>5</v>
      </c>
      <c r="F25" s="32" t="s">
        <v>38</v>
      </c>
    </row>
    <row r="26" spans="1:6" ht="13.5" thickBot="1">
      <c r="A26" s="196"/>
      <c r="B26" s="197"/>
      <c r="C26" s="10"/>
      <c r="D26" s="10"/>
      <c r="E26" s="40"/>
      <c r="F26" s="12" t="s">
        <v>7</v>
      </c>
    </row>
    <row r="27" spans="1:6" ht="12.75">
      <c r="A27" s="168" t="s">
        <v>26</v>
      </c>
      <c r="B27" s="169"/>
      <c r="C27" s="169"/>
      <c r="D27" s="169"/>
      <c r="E27" s="169"/>
      <c r="F27" s="170"/>
    </row>
    <row r="28" spans="1:6" ht="12.75">
      <c r="A28" s="162" t="s">
        <v>27</v>
      </c>
      <c r="B28" s="163"/>
      <c r="C28" s="163"/>
      <c r="D28" s="163"/>
      <c r="E28" s="163"/>
      <c r="F28" s="164"/>
    </row>
    <row r="29" spans="1:6" ht="12.75">
      <c r="A29" s="174"/>
      <c r="B29" s="175"/>
      <c r="C29" s="175"/>
      <c r="D29" s="175"/>
      <c r="E29" s="175"/>
      <c r="F29" s="176"/>
    </row>
    <row r="30" spans="1:6" ht="12.75">
      <c r="A30" s="44"/>
      <c r="B30" s="45"/>
      <c r="C30" s="41"/>
      <c r="D30" s="41"/>
      <c r="E30" s="41"/>
      <c r="F30" s="42"/>
    </row>
    <row r="31" spans="1:6" ht="12.75">
      <c r="A31" s="43"/>
      <c r="B31" s="46"/>
      <c r="C31" s="41"/>
      <c r="D31" s="36"/>
      <c r="E31" s="36"/>
      <c r="F31" s="37"/>
    </row>
    <row r="32" spans="1:6" ht="12.75">
      <c r="A32" s="43" t="s">
        <v>28</v>
      </c>
      <c r="B32" s="47">
        <f>ROUND('příloha ZL 01'!O36,2)</f>
        <v>31941.87</v>
      </c>
      <c r="C32" s="41" t="s">
        <v>29</v>
      </c>
      <c r="D32" s="41"/>
      <c r="E32" s="41"/>
      <c r="F32" s="42"/>
    </row>
    <row r="33" spans="1:6" ht="12.75">
      <c r="A33" s="20"/>
      <c r="D33" s="41"/>
      <c r="E33" s="41"/>
      <c r="F33" s="42"/>
    </row>
    <row r="34" spans="1:6" ht="12.75">
      <c r="A34" s="44"/>
      <c r="B34" s="46"/>
      <c r="C34" s="41"/>
      <c r="D34" s="41"/>
      <c r="E34" s="41"/>
      <c r="F34" s="42"/>
    </row>
    <row r="35" spans="1:6" ht="12.75">
      <c r="A35" s="44" t="s">
        <v>56</v>
      </c>
      <c r="B35" s="46">
        <f>0.21*B32</f>
        <v>6707.7927</v>
      </c>
      <c r="C35" s="41" t="s">
        <v>29</v>
      </c>
      <c r="D35" s="41"/>
      <c r="E35" s="41"/>
      <c r="F35" s="42"/>
    </row>
    <row r="36" spans="1:6" ht="12.75">
      <c r="A36" s="44"/>
      <c r="B36" s="45"/>
      <c r="C36" s="41"/>
      <c r="D36" s="41"/>
      <c r="E36" s="41"/>
      <c r="F36" s="42"/>
    </row>
    <row r="37" spans="1:14" ht="12" customHeight="1">
      <c r="A37" s="44" t="s">
        <v>54</v>
      </c>
      <c r="B37" s="82">
        <f>B32+B34+B35</f>
        <v>38649.6627</v>
      </c>
      <c r="C37" s="41" t="s">
        <v>29</v>
      </c>
      <c r="D37" s="41"/>
      <c r="E37" s="41"/>
      <c r="F37" s="42"/>
      <c r="N37" s="3" t="s">
        <v>16</v>
      </c>
    </row>
    <row r="38" spans="1:6" ht="12.75">
      <c r="A38" s="44"/>
      <c r="B38" s="45"/>
      <c r="C38" s="41"/>
      <c r="D38" s="41"/>
      <c r="E38" s="41"/>
      <c r="F38" s="42"/>
    </row>
    <row r="39" spans="1:6" ht="12.75">
      <c r="A39" s="44"/>
      <c r="B39" s="45"/>
      <c r="C39" s="41"/>
      <c r="D39" s="41"/>
      <c r="E39" s="41"/>
      <c r="F39" s="42"/>
    </row>
    <row r="40" spans="1:6" ht="13.5" customHeight="1" thickBot="1">
      <c r="A40" s="198" t="s">
        <v>30</v>
      </c>
      <c r="B40" s="199"/>
      <c r="C40" s="48"/>
      <c r="D40" s="48"/>
      <c r="E40" s="48"/>
      <c r="F40" s="49"/>
    </row>
    <row r="41" spans="1:6" ht="12.75">
      <c r="A41" s="165" t="s">
        <v>31</v>
      </c>
      <c r="B41" s="166"/>
      <c r="C41" s="167"/>
      <c r="D41" s="165" t="s">
        <v>32</v>
      </c>
      <c r="E41" s="166"/>
      <c r="F41" s="167"/>
    </row>
    <row r="42" spans="1:6" ht="24.75" customHeight="1">
      <c r="A42" s="158" t="s">
        <v>7</v>
      </c>
      <c r="B42" s="159"/>
      <c r="C42" s="160"/>
      <c r="D42" s="161" t="s">
        <v>7</v>
      </c>
      <c r="E42" s="159"/>
      <c r="F42" s="160"/>
    </row>
    <row r="43" spans="1:6" ht="13.5" thickBot="1">
      <c r="A43" s="149" t="s">
        <v>33</v>
      </c>
      <c r="B43" s="150"/>
      <c r="C43" s="151"/>
      <c r="D43" s="50"/>
      <c r="E43" s="51"/>
      <c r="F43" s="52"/>
    </row>
    <row r="44" spans="1:6" ht="12.75">
      <c r="A44" s="152" t="s">
        <v>34</v>
      </c>
      <c r="B44" s="153"/>
      <c r="C44" s="154"/>
      <c r="D44" s="152" t="s">
        <v>35</v>
      </c>
      <c r="E44" s="153"/>
      <c r="F44" s="154"/>
    </row>
    <row r="45" spans="1:6" ht="25.5" customHeight="1">
      <c r="A45" s="155" t="s">
        <v>55</v>
      </c>
      <c r="B45" s="156"/>
      <c r="C45" s="157"/>
      <c r="D45" s="155" t="s">
        <v>61</v>
      </c>
      <c r="E45" s="156"/>
      <c r="F45" s="157"/>
    </row>
    <row r="46" spans="1:6" ht="12.75">
      <c r="A46" s="146"/>
      <c r="B46" s="147"/>
      <c r="C46" s="148"/>
      <c r="D46" s="146"/>
      <c r="E46" s="147"/>
      <c r="F46" s="148"/>
    </row>
    <row r="47" spans="1:6" ht="12.75">
      <c r="A47" s="146"/>
      <c r="B47" s="147"/>
      <c r="C47" s="148"/>
      <c r="D47" s="146"/>
      <c r="E47" s="147"/>
      <c r="F47" s="148"/>
    </row>
    <row r="48" spans="1:6" ht="13.5" thickBot="1">
      <c r="A48" s="53" t="s">
        <v>36</v>
      </c>
      <c r="B48" s="227">
        <v>42919</v>
      </c>
      <c r="C48" s="54"/>
      <c r="D48" s="101" t="s">
        <v>37</v>
      </c>
      <c r="E48" s="102"/>
      <c r="F48" s="10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6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PageLayoutView="0" workbookViewId="0" topLeftCell="A1">
      <selection activeCell="O17" sqref="O17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2" customWidth="1"/>
    <col min="6" max="6" width="10.75390625" style="72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2" customWidth="1"/>
    <col min="13" max="13" width="10.75390625" style="72" customWidth="1"/>
    <col min="14" max="15" width="12.75390625" style="0" customWidth="1"/>
    <col min="17" max="17" width="9.125" style="83" customWidth="1"/>
  </cols>
  <sheetData>
    <row r="1" spans="1:15" ht="60" customHeight="1" thickBot="1">
      <c r="A1" s="215" t="s">
        <v>39</v>
      </c>
      <c r="B1" s="216"/>
      <c r="C1" s="216"/>
      <c r="D1" s="216"/>
      <c r="E1" s="216"/>
      <c r="F1" s="216"/>
      <c r="G1" s="55"/>
      <c r="H1" s="56"/>
      <c r="I1" s="56"/>
      <c r="J1" s="213" t="s">
        <v>62</v>
      </c>
      <c r="K1" s="213"/>
      <c r="L1" s="213"/>
      <c r="M1" s="214"/>
      <c r="N1" s="81" t="s">
        <v>52</v>
      </c>
      <c r="O1" s="98">
        <v>1</v>
      </c>
    </row>
    <row r="2" spans="1:15" ht="19.5" customHeight="1" thickBot="1">
      <c r="A2" s="217" t="s">
        <v>40</v>
      </c>
      <c r="B2" s="218"/>
      <c r="C2" s="218"/>
      <c r="D2" s="218"/>
      <c r="E2" s="218"/>
      <c r="F2" s="218"/>
      <c r="G2" s="219"/>
      <c r="H2" s="57"/>
      <c r="I2" s="57"/>
      <c r="J2" s="220" t="s">
        <v>41</v>
      </c>
      <c r="K2" s="221"/>
      <c r="L2" s="221"/>
      <c r="M2" s="221"/>
      <c r="N2" s="221"/>
      <c r="O2" s="58" t="s">
        <v>42</v>
      </c>
    </row>
    <row r="3" spans="1:17" s="63" customFormat="1" ht="19.5" customHeight="1" thickBot="1">
      <c r="A3" s="106" t="s">
        <v>43</v>
      </c>
      <c r="B3" s="60" t="s">
        <v>50</v>
      </c>
      <c r="C3" s="59" t="s">
        <v>44</v>
      </c>
      <c r="D3" s="60" t="s">
        <v>45</v>
      </c>
      <c r="E3" s="60" t="s">
        <v>46</v>
      </c>
      <c r="F3" s="61" t="s">
        <v>47</v>
      </c>
      <c r="G3" s="62" t="s">
        <v>48</v>
      </c>
      <c r="H3" s="110" t="s">
        <v>43</v>
      </c>
      <c r="I3" s="60" t="s">
        <v>50</v>
      </c>
      <c r="J3" s="59" t="s">
        <v>44</v>
      </c>
      <c r="K3" s="60" t="s">
        <v>45</v>
      </c>
      <c r="L3" s="60" t="s">
        <v>46</v>
      </c>
      <c r="M3" s="61" t="s">
        <v>49</v>
      </c>
      <c r="N3" s="62" t="s">
        <v>48</v>
      </c>
      <c r="O3" s="58" t="s">
        <v>48</v>
      </c>
      <c r="Q3" s="84"/>
    </row>
    <row r="4" spans="1:17" s="75" customFormat="1" ht="15" customHeight="1">
      <c r="A4" s="116"/>
      <c r="B4" s="117"/>
      <c r="C4" s="118"/>
      <c r="D4" s="117"/>
      <c r="E4" s="119"/>
      <c r="F4" s="120"/>
      <c r="G4" s="121"/>
      <c r="H4" s="122"/>
      <c r="I4" s="123"/>
      <c r="J4" s="118"/>
      <c r="K4" s="117"/>
      <c r="L4" s="119"/>
      <c r="M4" s="124"/>
      <c r="N4" s="125"/>
      <c r="O4" s="126"/>
      <c r="Q4" s="85"/>
    </row>
    <row r="5" spans="1:17" s="75" customFormat="1" ht="15" customHeight="1">
      <c r="A5" s="127"/>
      <c r="B5" s="128"/>
      <c r="C5" s="129"/>
      <c r="D5" s="130"/>
      <c r="E5" s="131"/>
      <c r="F5" s="132"/>
      <c r="G5" s="133">
        <f>E5*F5</f>
        <v>0</v>
      </c>
      <c r="H5" s="134"/>
      <c r="I5" s="135"/>
      <c r="J5" s="228" t="s">
        <v>72</v>
      </c>
      <c r="K5" s="130"/>
      <c r="L5" s="131"/>
      <c r="M5" s="132"/>
      <c r="N5" s="133"/>
      <c r="O5" s="137"/>
      <c r="Q5" s="85"/>
    </row>
    <row r="6" spans="1:17" s="75" customFormat="1" ht="45" customHeight="1">
      <c r="A6" s="138"/>
      <c r="B6" s="135"/>
      <c r="C6" s="139"/>
      <c r="D6" s="128"/>
      <c r="E6" s="131"/>
      <c r="F6" s="132"/>
      <c r="G6" s="133">
        <f>E6*F6</f>
        <v>0</v>
      </c>
      <c r="H6" s="134">
        <v>1</v>
      </c>
      <c r="I6" s="135" t="s">
        <v>75</v>
      </c>
      <c r="J6" s="129" t="s">
        <v>76</v>
      </c>
      <c r="K6" s="130" t="s">
        <v>65</v>
      </c>
      <c r="L6" s="131">
        <v>9</v>
      </c>
      <c r="M6" s="132">
        <v>180</v>
      </c>
      <c r="N6" s="133">
        <f>L6*M6</f>
        <v>1620</v>
      </c>
      <c r="O6" s="137"/>
      <c r="Q6" s="85"/>
    </row>
    <row r="7" spans="1:17" s="75" customFormat="1" ht="15" customHeight="1">
      <c r="A7" s="138"/>
      <c r="B7" s="135"/>
      <c r="C7" s="139"/>
      <c r="D7" s="128"/>
      <c r="E7" s="131"/>
      <c r="F7" s="132"/>
      <c r="G7" s="133">
        <f>E7*F7</f>
        <v>0</v>
      </c>
      <c r="H7" s="134">
        <v>2</v>
      </c>
      <c r="I7" s="135" t="s">
        <v>66</v>
      </c>
      <c r="J7" s="129" t="s">
        <v>67</v>
      </c>
      <c r="K7" s="130" t="s">
        <v>57</v>
      </c>
      <c r="L7" s="131">
        <v>2</v>
      </c>
      <c r="M7" s="132">
        <v>250</v>
      </c>
      <c r="N7" s="133">
        <f>L7*M7</f>
        <v>500</v>
      </c>
      <c r="O7" s="137"/>
      <c r="Q7" s="85"/>
    </row>
    <row r="8" spans="1:17" s="75" customFormat="1" ht="15" customHeight="1">
      <c r="A8" s="140"/>
      <c r="B8" s="128"/>
      <c r="C8" s="139"/>
      <c r="D8" s="128"/>
      <c r="E8" s="141"/>
      <c r="F8" s="132"/>
      <c r="G8" s="133">
        <f>E8*F8</f>
        <v>0</v>
      </c>
      <c r="H8" s="134">
        <v>3</v>
      </c>
      <c r="I8" s="135" t="s">
        <v>69</v>
      </c>
      <c r="J8" s="129" t="s">
        <v>100</v>
      </c>
      <c r="K8" s="130" t="s">
        <v>57</v>
      </c>
      <c r="L8" s="131">
        <v>46</v>
      </c>
      <c r="M8" s="132">
        <v>85</v>
      </c>
      <c r="N8" s="133">
        <f>L8*M8</f>
        <v>3910</v>
      </c>
      <c r="O8" s="137"/>
      <c r="Q8" s="85"/>
    </row>
    <row r="9" spans="1:17" s="75" customFormat="1" ht="15" customHeight="1">
      <c r="A9" s="140"/>
      <c r="B9" s="128"/>
      <c r="C9" s="139"/>
      <c r="D9" s="128"/>
      <c r="E9" s="141"/>
      <c r="F9" s="132"/>
      <c r="G9" s="133">
        <f>E9*F9</f>
        <v>0</v>
      </c>
      <c r="H9" s="134">
        <v>4</v>
      </c>
      <c r="I9" s="135" t="s">
        <v>70</v>
      </c>
      <c r="J9" s="129" t="s">
        <v>71</v>
      </c>
      <c r="K9" s="130" t="s">
        <v>57</v>
      </c>
      <c r="L9" s="131">
        <v>6</v>
      </c>
      <c r="M9" s="132">
        <v>64</v>
      </c>
      <c r="N9" s="133">
        <f>L9*M9</f>
        <v>384</v>
      </c>
      <c r="O9" s="137"/>
      <c r="Q9" s="85"/>
    </row>
    <row r="10" spans="1:17" s="75" customFormat="1" ht="15" customHeight="1">
      <c r="A10" s="140"/>
      <c r="B10" s="128"/>
      <c r="C10" s="139"/>
      <c r="D10" s="128"/>
      <c r="E10" s="141"/>
      <c r="F10" s="132"/>
      <c r="G10" s="142"/>
      <c r="H10" s="134">
        <v>5</v>
      </c>
      <c r="I10" s="135"/>
      <c r="J10" s="129" t="s">
        <v>73</v>
      </c>
      <c r="K10" s="130" t="s">
        <v>65</v>
      </c>
      <c r="L10" s="131">
        <v>2</v>
      </c>
      <c r="M10" s="132">
        <v>180</v>
      </c>
      <c r="N10" s="133">
        <f>L10*M10</f>
        <v>360</v>
      </c>
      <c r="O10" s="137"/>
      <c r="Q10" s="85"/>
    </row>
    <row r="11" spans="1:17" s="75" customFormat="1" ht="15" customHeight="1">
      <c r="A11" s="140"/>
      <c r="B11" s="128"/>
      <c r="C11" s="139"/>
      <c r="D11" s="128"/>
      <c r="E11" s="141"/>
      <c r="F11" s="132"/>
      <c r="G11" s="142"/>
      <c r="H11" s="134"/>
      <c r="I11" s="135"/>
      <c r="J11" s="129"/>
      <c r="K11" s="130"/>
      <c r="L11" s="131"/>
      <c r="M11" s="132"/>
      <c r="N11" s="133"/>
      <c r="O11" s="137"/>
      <c r="Q11" s="85"/>
    </row>
    <row r="12" spans="1:17" s="75" customFormat="1" ht="15" customHeight="1">
      <c r="A12" s="140"/>
      <c r="B12" s="128"/>
      <c r="C12" s="139"/>
      <c r="D12" s="128"/>
      <c r="E12" s="141"/>
      <c r="F12" s="132"/>
      <c r="G12" s="142"/>
      <c r="H12" s="134"/>
      <c r="I12" s="135"/>
      <c r="J12" s="229" t="s">
        <v>74</v>
      </c>
      <c r="K12" s="130"/>
      <c r="L12" s="131"/>
      <c r="M12" s="132"/>
      <c r="N12" s="133"/>
      <c r="O12" s="137"/>
      <c r="Q12" s="85"/>
    </row>
    <row r="13" spans="1:17" s="75" customFormat="1" ht="45" customHeight="1">
      <c r="A13" s="140"/>
      <c r="B13" s="128"/>
      <c r="C13" s="139"/>
      <c r="D13" s="128"/>
      <c r="E13" s="141"/>
      <c r="F13" s="132"/>
      <c r="G13" s="142"/>
      <c r="H13" s="134">
        <v>6</v>
      </c>
      <c r="I13" s="135" t="s">
        <v>77</v>
      </c>
      <c r="J13" s="129" t="s">
        <v>79</v>
      </c>
      <c r="K13" s="130" t="s">
        <v>78</v>
      </c>
      <c r="L13" s="131">
        <v>29.4</v>
      </c>
      <c r="M13" s="132">
        <v>85</v>
      </c>
      <c r="N13" s="133">
        <f aca="true" t="shared" si="0" ref="N13:N32">L13*M13</f>
        <v>2499</v>
      </c>
      <c r="O13" s="137"/>
      <c r="Q13" s="85"/>
    </row>
    <row r="14" spans="1:17" s="75" customFormat="1" ht="15" customHeight="1">
      <c r="A14" s="140"/>
      <c r="B14" s="128"/>
      <c r="C14" s="139"/>
      <c r="D14" s="128"/>
      <c r="E14" s="141"/>
      <c r="F14" s="132"/>
      <c r="G14" s="142"/>
      <c r="H14" s="134">
        <v>7</v>
      </c>
      <c r="I14" s="135" t="s">
        <v>64</v>
      </c>
      <c r="J14" s="129" t="s">
        <v>94</v>
      </c>
      <c r="K14" s="130" t="s">
        <v>65</v>
      </c>
      <c r="L14" s="131">
        <v>2</v>
      </c>
      <c r="M14" s="132">
        <v>450</v>
      </c>
      <c r="N14" s="133">
        <f t="shared" si="0"/>
        <v>900</v>
      </c>
      <c r="O14" s="137"/>
      <c r="Q14" s="85"/>
    </row>
    <row r="15" spans="1:17" s="75" customFormat="1" ht="45" customHeight="1">
      <c r="A15" s="140"/>
      <c r="B15" s="128"/>
      <c r="C15" s="139"/>
      <c r="D15" s="128"/>
      <c r="E15" s="141"/>
      <c r="F15" s="132"/>
      <c r="G15" s="142"/>
      <c r="H15" s="134">
        <v>8</v>
      </c>
      <c r="I15" s="135" t="s">
        <v>91</v>
      </c>
      <c r="J15" s="129" t="s">
        <v>93</v>
      </c>
      <c r="K15" s="130" t="s">
        <v>92</v>
      </c>
      <c r="L15" s="131">
        <v>3.64</v>
      </c>
      <c r="M15" s="132">
        <v>870</v>
      </c>
      <c r="N15" s="133">
        <f t="shared" si="0"/>
        <v>3166.8</v>
      </c>
      <c r="O15" s="137"/>
      <c r="Q15" s="85"/>
    </row>
    <row r="16" spans="1:17" s="75" customFormat="1" ht="30" customHeight="1">
      <c r="A16" s="140"/>
      <c r="B16" s="128"/>
      <c r="C16" s="139"/>
      <c r="D16" s="128"/>
      <c r="E16" s="141"/>
      <c r="F16" s="132"/>
      <c r="G16" s="142"/>
      <c r="H16" s="134">
        <v>9</v>
      </c>
      <c r="I16" s="135" t="s">
        <v>95</v>
      </c>
      <c r="J16" s="129" t="s">
        <v>96</v>
      </c>
      <c r="K16" s="130" t="s">
        <v>92</v>
      </c>
      <c r="L16" s="131">
        <v>0.817</v>
      </c>
      <c r="M16" s="132">
        <v>3240</v>
      </c>
      <c r="N16" s="133">
        <f t="shared" si="0"/>
        <v>2647.08</v>
      </c>
      <c r="O16" s="137"/>
      <c r="Q16" s="85"/>
    </row>
    <row r="17" spans="1:17" s="75" customFormat="1" ht="15" customHeight="1">
      <c r="A17" s="140"/>
      <c r="B17" s="128"/>
      <c r="C17" s="139"/>
      <c r="D17" s="128"/>
      <c r="E17" s="141"/>
      <c r="F17" s="132"/>
      <c r="G17" s="142"/>
      <c r="H17" s="134">
        <v>10</v>
      </c>
      <c r="I17" s="135" t="s">
        <v>97</v>
      </c>
      <c r="J17" s="129" t="s">
        <v>98</v>
      </c>
      <c r="K17" s="130" t="s">
        <v>82</v>
      </c>
      <c r="L17" s="131">
        <v>0.097</v>
      </c>
      <c r="M17" s="132">
        <v>29500</v>
      </c>
      <c r="N17" s="133">
        <f t="shared" si="0"/>
        <v>2861.5</v>
      </c>
      <c r="O17" s="137"/>
      <c r="Q17" s="85"/>
    </row>
    <row r="18" spans="1:17" s="75" customFormat="1" ht="15" customHeight="1">
      <c r="A18" s="127"/>
      <c r="B18" s="128"/>
      <c r="C18" s="139"/>
      <c r="D18" s="128"/>
      <c r="E18" s="141"/>
      <c r="F18" s="132"/>
      <c r="G18" s="142"/>
      <c r="H18" s="143"/>
      <c r="I18" s="135"/>
      <c r="J18" s="129"/>
      <c r="K18" s="130"/>
      <c r="L18" s="131"/>
      <c r="M18" s="132"/>
      <c r="N18" s="133"/>
      <c r="O18" s="137"/>
      <c r="Q18" s="85"/>
    </row>
    <row r="19" spans="1:17" s="75" customFormat="1" ht="15" customHeight="1">
      <c r="A19" s="127"/>
      <c r="B19" s="128"/>
      <c r="C19" s="139"/>
      <c r="D19" s="128"/>
      <c r="E19" s="141"/>
      <c r="F19" s="132"/>
      <c r="G19" s="142"/>
      <c r="H19" s="143"/>
      <c r="I19" s="144"/>
      <c r="J19" s="228" t="s">
        <v>99</v>
      </c>
      <c r="K19" s="130"/>
      <c r="L19" s="131"/>
      <c r="M19" s="132"/>
      <c r="N19" s="133"/>
      <c r="O19" s="137"/>
      <c r="Q19" s="85"/>
    </row>
    <row r="20" spans="1:17" s="75" customFormat="1" ht="15" customHeight="1">
      <c r="A20" s="127"/>
      <c r="B20" s="128"/>
      <c r="C20" s="139"/>
      <c r="D20" s="128"/>
      <c r="E20" s="141"/>
      <c r="F20" s="132"/>
      <c r="G20" s="142"/>
      <c r="H20" s="143">
        <v>360</v>
      </c>
      <c r="I20" s="144" t="s">
        <v>80</v>
      </c>
      <c r="J20" s="136" t="s">
        <v>81</v>
      </c>
      <c r="K20" s="130" t="s">
        <v>82</v>
      </c>
      <c r="L20" s="131">
        <v>9.498</v>
      </c>
      <c r="M20" s="132">
        <v>100</v>
      </c>
      <c r="N20" s="133">
        <f t="shared" si="0"/>
        <v>949.8</v>
      </c>
      <c r="O20" s="137"/>
      <c r="Q20" s="85"/>
    </row>
    <row r="21" spans="1:17" s="75" customFormat="1" ht="15" customHeight="1">
      <c r="A21" s="127"/>
      <c r="B21" s="128"/>
      <c r="C21" s="139"/>
      <c r="D21" s="128"/>
      <c r="E21" s="141"/>
      <c r="F21" s="132"/>
      <c r="G21" s="142"/>
      <c r="H21" s="134">
        <v>361</v>
      </c>
      <c r="I21" s="128" t="s">
        <v>83</v>
      </c>
      <c r="J21" s="129" t="s">
        <v>84</v>
      </c>
      <c r="K21" s="130" t="s">
        <v>82</v>
      </c>
      <c r="L21" s="131">
        <v>113.975</v>
      </c>
      <c r="M21" s="132">
        <v>9</v>
      </c>
      <c r="N21" s="133">
        <f t="shared" si="0"/>
        <v>1025.7749999999999</v>
      </c>
      <c r="O21" s="137"/>
      <c r="Q21" s="85"/>
    </row>
    <row r="22" spans="1:17" s="75" customFormat="1" ht="15" customHeight="1">
      <c r="A22" s="127"/>
      <c r="B22" s="128"/>
      <c r="C22" s="139"/>
      <c r="D22" s="128"/>
      <c r="E22" s="141"/>
      <c r="F22" s="132"/>
      <c r="G22" s="142"/>
      <c r="H22" s="134">
        <v>362</v>
      </c>
      <c r="I22" s="128" t="s">
        <v>85</v>
      </c>
      <c r="J22" s="129" t="s">
        <v>86</v>
      </c>
      <c r="K22" s="130" t="s">
        <v>82</v>
      </c>
      <c r="L22" s="131">
        <v>9.498</v>
      </c>
      <c r="M22" s="132">
        <v>10</v>
      </c>
      <c r="N22" s="133">
        <f t="shared" si="0"/>
        <v>94.97999999999999</v>
      </c>
      <c r="O22" s="137"/>
      <c r="Q22" s="85"/>
    </row>
    <row r="23" spans="1:17" s="75" customFormat="1" ht="15" customHeight="1">
      <c r="A23" s="127"/>
      <c r="B23" s="128"/>
      <c r="C23" s="139"/>
      <c r="D23" s="128"/>
      <c r="E23" s="141"/>
      <c r="F23" s="132"/>
      <c r="G23" s="142"/>
      <c r="H23" s="134">
        <v>363</v>
      </c>
      <c r="I23" s="128" t="s">
        <v>87</v>
      </c>
      <c r="J23" s="129" t="s">
        <v>88</v>
      </c>
      <c r="K23" s="130" t="s">
        <v>82</v>
      </c>
      <c r="L23" s="131">
        <v>9.498</v>
      </c>
      <c r="M23" s="132">
        <v>600</v>
      </c>
      <c r="N23" s="133">
        <f t="shared" si="0"/>
        <v>5698.799999999999</v>
      </c>
      <c r="O23" s="137"/>
      <c r="Q23" s="85"/>
    </row>
    <row r="24" spans="1:17" s="75" customFormat="1" ht="15" customHeight="1">
      <c r="A24" s="127"/>
      <c r="B24" s="128"/>
      <c r="C24" s="139"/>
      <c r="D24" s="128"/>
      <c r="E24" s="141"/>
      <c r="F24" s="132"/>
      <c r="G24" s="142"/>
      <c r="H24" s="134">
        <v>364</v>
      </c>
      <c r="I24" s="128" t="s">
        <v>89</v>
      </c>
      <c r="J24" s="129" t="s">
        <v>90</v>
      </c>
      <c r="K24" s="130" t="s">
        <v>82</v>
      </c>
      <c r="L24" s="131">
        <v>9.498</v>
      </c>
      <c r="M24" s="132">
        <v>425</v>
      </c>
      <c r="N24" s="133">
        <f t="shared" si="0"/>
        <v>4036.6499999999996</v>
      </c>
      <c r="O24" s="137"/>
      <c r="Q24" s="85"/>
    </row>
    <row r="25" spans="1:17" s="75" customFormat="1" ht="15" customHeight="1">
      <c r="A25" s="127"/>
      <c r="B25" s="128"/>
      <c r="C25" s="139"/>
      <c r="D25" s="128"/>
      <c r="E25" s="141"/>
      <c r="F25" s="132"/>
      <c r="G25" s="142"/>
      <c r="H25" s="134"/>
      <c r="I25" s="128"/>
      <c r="J25" s="129"/>
      <c r="K25" s="130"/>
      <c r="L25" s="131"/>
      <c r="M25" s="132"/>
      <c r="N25" s="133"/>
      <c r="O25" s="137"/>
      <c r="Q25" s="85"/>
    </row>
    <row r="26" spans="1:17" s="75" customFormat="1" ht="15" customHeight="1">
      <c r="A26" s="127"/>
      <c r="B26" s="128"/>
      <c r="C26" s="139"/>
      <c r="D26" s="128"/>
      <c r="E26" s="141"/>
      <c r="F26" s="132"/>
      <c r="G26" s="142"/>
      <c r="H26" s="143"/>
      <c r="I26" s="135"/>
      <c r="J26" s="139"/>
      <c r="K26" s="128"/>
      <c r="L26" s="131"/>
      <c r="M26" s="132"/>
      <c r="N26" s="133"/>
      <c r="O26" s="137"/>
      <c r="Q26" s="85"/>
    </row>
    <row r="27" spans="1:17" s="75" customFormat="1" ht="15" customHeight="1">
      <c r="A27" s="127"/>
      <c r="B27" s="128"/>
      <c r="C27" s="139"/>
      <c r="D27" s="128"/>
      <c r="E27" s="141"/>
      <c r="F27" s="132"/>
      <c r="G27" s="142"/>
      <c r="H27" s="143"/>
      <c r="I27" s="135"/>
      <c r="J27" s="139"/>
      <c r="K27" s="128"/>
      <c r="L27" s="131"/>
      <c r="M27" s="132"/>
      <c r="N27" s="133"/>
      <c r="O27" s="137"/>
      <c r="Q27" s="85"/>
    </row>
    <row r="28" spans="1:17" s="75" customFormat="1" ht="15" customHeight="1">
      <c r="A28" s="127"/>
      <c r="B28" s="128"/>
      <c r="C28" s="139"/>
      <c r="D28" s="128"/>
      <c r="E28" s="141"/>
      <c r="F28" s="132"/>
      <c r="G28" s="142"/>
      <c r="H28" s="143"/>
      <c r="I28" s="135"/>
      <c r="J28" s="139"/>
      <c r="K28" s="128"/>
      <c r="L28" s="131"/>
      <c r="M28" s="132"/>
      <c r="N28" s="133"/>
      <c r="O28" s="137"/>
      <c r="Q28" s="85"/>
    </row>
    <row r="29" spans="1:17" s="75" customFormat="1" ht="15" customHeight="1">
      <c r="A29" s="127"/>
      <c r="B29" s="128"/>
      <c r="C29" s="139"/>
      <c r="D29" s="128"/>
      <c r="E29" s="141"/>
      <c r="F29" s="132"/>
      <c r="G29" s="142"/>
      <c r="H29" s="143"/>
      <c r="I29" s="135"/>
      <c r="J29" s="139"/>
      <c r="K29" s="128"/>
      <c r="L29" s="131"/>
      <c r="M29" s="132"/>
      <c r="N29" s="133"/>
      <c r="O29" s="137"/>
      <c r="Q29" s="85"/>
    </row>
    <row r="30" spans="1:17" s="75" customFormat="1" ht="15" customHeight="1">
      <c r="A30" s="127"/>
      <c r="B30" s="128"/>
      <c r="C30" s="139"/>
      <c r="D30" s="128"/>
      <c r="E30" s="141"/>
      <c r="F30" s="132"/>
      <c r="G30" s="142"/>
      <c r="H30" s="143"/>
      <c r="I30" s="135"/>
      <c r="J30" s="139"/>
      <c r="K30" s="128"/>
      <c r="L30" s="131"/>
      <c r="M30" s="132"/>
      <c r="N30" s="133"/>
      <c r="O30" s="137"/>
      <c r="Q30" s="85"/>
    </row>
    <row r="31" spans="1:17" s="75" customFormat="1" ht="15" customHeight="1">
      <c r="A31" s="127"/>
      <c r="B31" s="128"/>
      <c r="C31" s="139"/>
      <c r="D31" s="128"/>
      <c r="E31" s="141"/>
      <c r="F31" s="132"/>
      <c r="G31" s="142"/>
      <c r="H31" s="143"/>
      <c r="I31" s="145"/>
      <c r="J31" s="139"/>
      <c r="K31" s="128"/>
      <c r="L31" s="131"/>
      <c r="M31" s="132"/>
      <c r="N31" s="133"/>
      <c r="O31" s="137"/>
      <c r="Q31" s="85"/>
    </row>
    <row r="32" spans="1:17" s="75" customFormat="1" ht="15" customHeight="1">
      <c r="A32" s="127"/>
      <c r="B32" s="128"/>
      <c r="C32" s="139"/>
      <c r="D32" s="128"/>
      <c r="E32" s="141"/>
      <c r="F32" s="132"/>
      <c r="G32" s="142"/>
      <c r="H32" s="143"/>
      <c r="I32" s="135"/>
      <c r="J32" s="139"/>
      <c r="K32" s="128"/>
      <c r="L32" s="131"/>
      <c r="M32" s="132"/>
      <c r="N32" s="133"/>
      <c r="O32" s="137"/>
      <c r="Q32" s="85"/>
    </row>
    <row r="33" spans="1:17" s="75" customFormat="1" ht="15" customHeight="1">
      <c r="A33" s="79"/>
      <c r="B33" s="77"/>
      <c r="C33" s="114" t="s">
        <v>58</v>
      </c>
      <c r="D33" s="77" t="s">
        <v>59</v>
      </c>
      <c r="E33" s="109">
        <f>SUM(G4:G32)/100</f>
        <v>0</v>
      </c>
      <c r="F33" s="78">
        <v>2.8</v>
      </c>
      <c r="G33" s="74">
        <f>E33*F33</f>
        <v>0</v>
      </c>
      <c r="H33" s="112"/>
      <c r="I33" s="104"/>
      <c r="J33" s="114" t="s">
        <v>58</v>
      </c>
      <c r="K33" s="77" t="s">
        <v>59</v>
      </c>
      <c r="L33" s="109">
        <f>SUM(N4:N32)/100</f>
        <v>306.54384999999996</v>
      </c>
      <c r="M33" s="78">
        <v>2.8</v>
      </c>
      <c r="N33" s="74">
        <f>L33*M33</f>
        <v>858.3227799999999</v>
      </c>
      <c r="O33" s="76"/>
      <c r="Q33" s="85"/>
    </row>
    <row r="34" spans="1:17" s="75" customFormat="1" ht="15" customHeight="1">
      <c r="A34" s="79"/>
      <c r="B34" s="80"/>
      <c r="C34" s="115" t="s">
        <v>60</v>
      </c>
      <c r="D34" s="77" t="s">
        <v>59</v>
      </c>
      <c r="E34" s="109">
        <f>SUM(G4:G32)/100</f>
        <v>0</v>
      </c>
      <c r="F34" s="78">
        <v>1.4</v>
      </c>
      <c r="G34" s="74">
        <f>E34*F34</f>
        <v>0</v>
      </c>
      <c r="H34" s="111"/>
      <c r="I34" s="104"/>
      <c r="J34" s="115" t="s">
        <v>60</v>
      </c>
      <c r="K34" s="77" t="s">
        <v>59</v>
      </c>
      <c r="L34" s="109">
        <f>SUM(N4:N32)/100</f>
        <v>306.54384999999996</v>
      </c>
      <c r="M34" s="78">
        <v>1.4</v>
      </c>
      <c r="N34" s="74">
        <f>L34*M34</f>
        <v>429.1613899999999</v>
      </c>
      <c r="O34" s="76"/>
      <c r="Q34" s="85"/>
    </row>
    <row r="35" spans="1:17" s="75" customFormat="1" ht="15" customHeight="1" thickBot="1">
      <c r="A35" s="87"/>
      <c r="B35" s="88"/>
      <c r="C35" s="89"/>
      <c r="D35" s="88"/>
      <c r="E35" s="99"/>
      <c r="F35" s="90"/>
      <c r="G35" s="91"/>
      <c r="H35" s="105"/>
      <c r="I35" s="92"/>
      <c r="J35" s="93"/>
      <c r="K35" s="94"/>
      <c r="L35" s="100"/>
      <c r="M35" s="95"/>
      <c r="N35" s="96"/>
      <c r="O35" s="97"/>
      <c r="Q35" s="85"/>
    </row>
    <row r="36" spans="1:15" ht="15" customHeight="1" thickBot="1">
      <c r="A36" s="107"/>
      <c r="B36" s="108"/>
      <c r="C36" s="64" t="s">
        <v>48</v>
      </c>
      <c r="D36" s="65"/>
      <c r="E36" s="66"/>
      <c r="F36" s="66"/>
      <c r="G36" s="67">
        <f>SUM(G4:G35)</f>
        <v>0</v>
      </c>
      <c r="H36" s="113"/>
      <c r="I36" s="68"/>
      <c r="J36" s="64" t="s">
        <v>48</v>
      </c>
      <c r="K36" s="69"/>
      <c r="L36" s="66"/>
      <c r="M36" s="66"/>
      <c r="N36" s="70">
        <f>SUM(N4:N35)</f>
        <v>31941.869169999994</v>
      </c>
      <c r="O36" s="71">
        <f>N36-G36</f>
        <v>31941.869169999994</v>
      </c>
    </row>
    <row r="37" ht="15" customHeight="1"/>
    <row r="38" spans="6:15" ht="15" customHeight="1">
      <c r="F38" s="86"/>
      <c r="G38" s="73"/>
      <c r="M38" s="86"/>
      <c r="N38" s="73"/>
      <c r="O38" s="7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2017-07-04T06:59:05Z</cp:lastPrinted>
  <dcterms:created xsi:type="dcterms:W3CDTF">2009-06-03T09:58:29Z</dcterms:created>
  <dcterms:modified xsi:type="dcterms:W3CDTF">2017-07-04T07:05:49Z</dcterms:modified>
  <cp:category/>
  <cp:version/>
  <cp:contentType/>
  <cp:contentStatus/>
</cp:coreProperties>
</file>