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3995" windowHeight="819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'Rekapitulace'!$G$36</definedName>
    <definedName name="Dodavka0">'Položky'!#REF!</definedName>
    <definedName name="HSV">'Rekapitulace'!$E$36</definedName>
    <definedName name="HSV0">'Položky'!#REF!</definedName>
    <definedName name="HZS">'Rekapitulace'!$I$36</definedName>
    <definedName name="HZS0">'Položky'!#REF!</definedName>
    <definedName name="JKSO">'Krycí list'!$G$2</definedName>
    <definedName name="MJ">'Krycí list'!$G$5</definedName>
    <definedName name="Mont">'Rekapitulace'!$H$36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'Položky'!$A$1:$G$1086</definedName>
    <definedName name="_xlnm.Print_Area" localSheetId="1">'Rekapitulace'!$A$1:$I$50</definedName>
    <definedName name="PocetMJ">'Krycí list'!$G$6</definedName>
    <definedName name="Poznamka">'Krycí list'!$B$37</definedName>
    <definedName name="Projektant">'Krycí list'!$C$8</definedName>
    <definedName name="PSV">'Rekapitulace'!$F$36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'Rekapitulace'!$H$49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<sst xmlns="http://schemas.openxmlformats.org/spreadsheetml/2006/main" count="2502" uniqueCount="1276">
  <si>
    <t>54917030</t>
  </si>
  <si>
    <t>Zavírač dveří protipož</t>
  </si>
  <si>
    <t>998767201R00</t>
  </si>
  <si>
    <t xml:space="preserve">Přesun hmot pro zámečnické konstr., výšky do 6 m </t>
  </si>
  <si>
    <t>776</t>
  </si>
  <si>
    <t>Podlahy povlakové</t>
  </si>
  <si>
    <t>776101121R00</t>
  </si>
  <si>
    <t xml:space="preserve">Provedení penetrace podkladu </t>
  </si>
  <si>
    <t>D.1.1.5:11,25+31,15+26,64+24,98+30,6</t>
  </si>
  <si>
    <t>776421100R00</t>
  </si>
  <si>
    <t xml:space="preserve">Lepení podlahových soklíků z PVC a vinylu </t>
  </si>
  <si>
    <t>Aktualizace-Původní název:</t>
  </si>
  <si>
    <t xml:space="preserve">Lepení obvodových soklíků z měkčených plastů, </t>
  </si>
  <si>
    <t>D.1.1.5:2,5*2+4,5*2+0,5*2-0,9-0,8*3+5,85*2+5,325*2-0,8</t>
  </si>
  <si>
    <t>3,805*2+4,8*2-0,8*2+4,5*2+5,55*2-0,8*2+4,5*2+6,8*2-0,8*2</t>
  </si>
  <si>
    <t>776521100RT1</t>
  </si>
  <si>
    <t>Lepení povlak.podlah z pásů PVC pouze položení - PVC ve specifikaci</t>
  </si>
  <si>
    <t>776590125U00</t>
  </si>
  <si>
    <t xml:space="preserve">Podlahy stěrkování vyrovnávací tmel </t>
  </si>
  <si>
    <t>včetně penetrace</t>
  </si>
  <si>
    <t>776981121R00</t>
  </si>
  <si>
    <t xml:space="preserve">Lišta nerezová přechodová, stejná výška krytin </t>
  </si>
  <si>
    <t>Položka je určena pro estetické napojení podlahových krytin o stejné výšce např. PVC/PVC, PVC/koberec, koberec/koberece atd.</t>
  </si>
  <si>
    <t>D.1.1.5:0,9</t>
  </si>
  <si>
    <t>28342400</t>
  </si>
  <si>
    <t>Soklík profil z měkčeného PVC samolepící</t>
  </si>
  <si>
    <t>D.1.1.5:88,36*1,05</t>
  </si>
  <si>
    <t>28410104</t>
  </si>
  <si>
    <t xml:space="preserve">PVC , zátěžová třída </t>
  </si>
  <si>
    <t>D.1.1.5:124,62*1,05</t>
  </si>
  <si>
    <t>998776201R00</t>
  </si>
  <si>
    <t xml:space="preserve">Přesun hmot pro podlahy povlakové, výšky do 6 m </t>
  </si>
  <si>
    <t>783</t>
  </si>
  <si>
    <t>Nátěry</t>
  </si>
  <si>
    <t>783122710R00</t>
  </si>
  <si>
    <t xml:space="preserve">Nátěr syntetický OK "A" základní </t>
  </si>
  <si>
    <t>D.1.2.1:(10,205+0,4)*(0,225+6,7+0,7+2,5+0,2)*1,5</t>
  </si>
  <si>
    <t>(0,05+0,91+3+0,1+0,94+0,4)*(4,47+0,6)*1,5</t>
  </si>
  <si>
    <t>(0,135*4+0,27*2)*7,15*13+(0,073*4+0,14*2)*3*13</t>
  </si>
  <si>
    <t>(0,1*4+0,2*2)*4,5*7</t>
  </si>
  <si>
    <t>783225600R00</t>
  </si>
  <si>
    <t xml:space="preserve">Nátěr syntetický kovových konstrukcí 2x email </t>
  </si>
  <si>
    <t>D.1.1.5:0,4*(2*2+0,9)*2+0,38*(2*2+0,9)*5</t>
  </si>
  <si>
    <t>784</t>
  </si>
  <si>
    <t>Malby</t>
  </si>
  <si>
    <t>784111701R00</t>
  </si>
  <si>
    <t xml:space="preserve">Penetrace podkladu sádrokarton 1x </t>
  </si>
  <si>
    <t>D.1.1.5:41,34+57,7+47,375+47,565+60,825</t>
  </si>
  <si>
    <t>D.1.1.1:112,5</t>
  </si>
  <si>
    <t>784191201R00</t>
  </si>
  <si>
    <t xml:space="preserve">Penetrace podkladu hloubková </t>
  </si>
  <si>
    <t>D.1.1.5+D.1.1.1:395,71</t>
  </si>
  <si>
    <t>784195322R00</t>
  </si>
  <si>
    <t xml:space="preserve">Malba tekutá , barva, 2 x </t>
  </si>
  <si>
    <t>784402801R00</t>
  </si>
  <si>
    <t xml:space="preserve">Odstranění malby oškrábáním v místnosti H do 3,8 m </t>
  </si>
  <si>
    <t>D1.1.5:31,82</t>
  </si>
  <si>
    <t>D1.1.1:363,89</t>
  </si>
  <si>
    <t>784452211R00</t>
  </si>
  <si>
    <t xml:space="preserve">Malba sádrokarton </t>
  </si>
  <si>
    <t>D.1.1.5:367,305</t>
  </si>
  <si>
    <t>784498911R00</t>
  </si>
  <si>
    <t xml:space="preserve">Vyhlazení malířskou masou 1x, výška do 3,8 m </t>
  </si>
  <si>
    <t>M21</t>
  </si>
  <si>
    <t>Elektromontáže</t>
  </si>
  <si>
    <t>210010301R00</t>
  </si>
  <si>
    <t xml:space="preserve">Krabice přístrojová KP,  kruhová </t>
  </si>
  <si>
    <t>Včetně ukončení vodičů na svorkovnici</t>
  </si>
  <si>
    <t>8</t>
  </si>
  <si>
    <t>210010311R00</t>
  </si>
  <si>
    <t xml:space="preserve">Krabice univerzální KU,  kruhová </t>
  </si>
  <si>
    <t>Včetně zapojení a ukončení vodičů</t>
  </si>
  <si>
    <t>17</t>
  </si>
  <si>
    <t>210010312R00</t>
  </si>
  <si>
    <t xml:space="preserve">Krabice odbočná KO 97, kruhová </t>
  </si>
  <si>
    <t>210062095R00</t>
  </si>
  <si>
    <t xml:space="preserve">Montáž tabulek výstražných, číslovacích apod. </t>
  </si>
  <si>
    <t>D.1.4.1:</t>
  </si>
  <si>
    <t>15:3</t>
  </si>
  <si>
    <t>20:3</t>
  </si>
  <si>
    <t>210110001R00</t>
  </si>
  <si>
    <t xml:space="preserve">Spínač nástěnný jednopól.- obyč.prostředí </t>
  </si>
  <si>
    <t>D.14.1:</t>
  </si>
  <si>
    <t>14:3</t>
  </si>
  <si>
    <t>210110003R00</t>
  </si>
  <si>
    <t xml:space="preserve">Přepínač nástěnný -  obyč.prostředí </t>
  </si>
  <si>
    <t>16:1</t>
  </si>
  <si>
    <t>210110019U00</t>
  </si>
  <si>
    <t xml:space="preserve">Mtž pohyb čidlo </t>
  </si>
  <si>
    <t>26:1</t>
  </si>
  <si>
    <t>210111012R00</t>
  </si>
  <si>
    <t xml:space="preserve">Zásuvka domovní dvojnásobná </t>
  </si>
  <si>
    <t>32:14</t>
  </si>
  <si>
    <t>210111014R00</t>
  </si>
  <si>
    <t xml:space="preserve">Zásuvka domovní s ochranou proti přepětí </t>
  </si>
  <si>
    <t>33:5</t>
  </si>
  <si>
    <t>210200043R00</t>
  </si>
  <si>
    <t xml:space="preserve">Svítidlo žárovkové , nouzové </t>
  </si>
  <si>
    <t>30:1</t>
  </si>
  <si>
    <t>210201015U00</t>
  </si>
  <si>
    <t xml:space="preserve">Mtž svítidlo zář byt přisaz 1z+kryt </t>
  </si>
  <si>
    <t>29:2</t>
  </si>
  <si>
    <t>210201025U00</t>
  </si>
  <si>
    <t xml:space="preserve">Mtž svítidlo zář byt přisaz 2z+kryt </t>
  </si>
  <si>
    <t>28:2</t>
  </si>
  <si>
    <t>27:2</t>
  </si>
  <si>
    <t>210203851U00</t>
  </si>
  <si>
    <t xml:space="preserve">Mtž modul nosná soust strop přisaz </t>
  </si>
  <si>
    <t>210220101R00</t>
  </si>
  <si>
    <t xml:space="preserve">Vodiče svodové FeZn D do 10,Al 10,Cu 8 +podpěry </t>
  </si>
  <si>
    <t>Vodič svodový a jímací včetně podpor.</t>
  </si>
  <si>
    <t>podpory pro hřebenáče 30ks</t>
  </si>
  <si>
    <t>pd krytinu 30ks</t>
  </si>
  <si>
    <t>17:95</t>
  </si>
  <si>
    <t>210220301R00</t>
  </si>
  <si>
    <t xml:space="preserve">Svorka hromosvodová do 2 šroubů /SS, SZ, SO/ </t>
  </si>
  <si>
    <t>18 SO:4</t>
  </si>
  <si>
    <t>21 ZS:3</t>
  </si>
  <si>
    <t>23 SS:5</t>
  </si>
  <si>
    <t>210220302R00</t>
  </si>
  <si>
    <t xml:space="preserve">Svorka hromosvodová nad 2 šrouby /ST, SJ, SR, atd/ </t>
  </si>
  <si>
    <t>22 SK:1</t>
  </si>
  <si>
    <t>210220372R00</t>
  </si>
  <si>
    <t xml:space="preserve">Úhelník ochranný nebo trubka s držáky do zdiva </t>
  </si>
  <si>
    <t>včetně nátěru</t>
  </si>
  <si>
    <t>19 OU1,7:3</t>
  </si>
  <si>
    <t>210800004R00</t>
  </si>
  <si>
    <t xml:space="preserve">Vodič CY 6 mm2 uložený pod omítkou </t>
  </si>
  <si>
    <t>6:25</t>
  </si>
  <si>
    <t>210800105R00</t>
  </si>
  <si>
    <t xml:space="preserve">Kabel CYKY 750 V 3x1,5 mm2 uložený pod omítkou </t>
  </si>
  <si>
    <t>Položka obsahuje uložení pod omítkou zdiva, v sádrokarton příčce  i volné uložení nad podhledem.</t>
  </si>
  <si>
    <t>1:80</t>
  </si>
  <si>
    <t>210800106R00</t>
  </si>
  <si>
    <t xml:space="preserve">Kabel CYKY 750 V 3x2,5 mm2 uložený pod omítkou </t>
  </si>
  <si>
    <t>Položka obsahuje uložení pod omítkou zdiva a sádrokarton příčce.</t>
  </si>
  <si>
    <t>4:140</t>
  </si>
  <si>
    <t>210800115R00</t>
  </si>
  <si>
    <t xml:space="preserve">Kabel CYKY 750 V 5x1,5 mm2 uložený pod omítkou </t>
  </si>
  <si>
    <t>3:18</t>
  </si>
  <si>
    <t>210800117R00</t>
  </si>
  <si>
    <t xml:space="preserve">Kabel CYKY 750 V 5x4 mm2 uložený pod omítkou </t>
  </si>
  <si>
    <t>5:25</t>
  </si>
  <si>
    <t>220740009U00</t>
  </si>
  <si>
    <t xml:space="preserve">Montáž snímače </t>
  </si>
  <si>
    <t>R210190003</t>
  </si>
  <si>
    <t xml:space="preserve">Montáž  plastové rozvodnice NR1 </t>
  </si>
  <si>
    <t>Osazení a zapojení, včetně ukončení vodičů v rozvaděči.</t>
  </si>
  <si>
    <t>NR1:1</t>
  </si>
  <si>
    <t>R210190051</t>
  </si>
  <si>
    <t xml:space="preserve">Úprava a doplnění rozvaděče RP2 </t>
  </si>
  <si>
    <t>Úprava a osazení jističe včetně ukončení vodičů v rozvaděči.</t>
  </si>
  <si>
    <t>R210190052</t>
  </si>
  <si>
    <t xml:space="preserve">Montáž rozvaděče </t>
  </si>
  <si>
    <t>R210199001</t>
  </si>
  <si>
    <t xml:space="preserve">Demontáž a zpětná montáž svítidel </t>
  </si>
  <si>
    <t>Demontáž před demolicí stropu 1.NP, uložení, zpětná montáž na novou stropní sádrokartonovou konstrukci.</t>
  </si>
  <si>
    <t>šatna :3</t>
  </si>
  <si>
    <t>učebna:7</t>
  </si>
  <si>
    <t xml:space="preserve">učebna projektor:1 </t>
  </si>
  <si>
    <t>ředitelna:2</t>
  </si>
  <si>
    <t>R210900001</t>
  </si>
  <si>
    <t xml:space="preserve">Revize zařízení včetně vypracování re. zprávy </t>
  </si>
  <si>
    <t>R210900002</t>
  </si>
  <si>
    <t xml:space="preserve">Celková prohlídka stáv el. rozvodu a demontáž </t>
  </si>
  <si>
    <t>R210900003</t>
  </si>
  <si>
    <t xml:space="preserve">Spolupráce s ostatními specialisty </t>
  </si>
  <si>
    <t>R210900004</t>
  </si>
  <si>
    <t>R210900005</t>
  </si>
  <si>
    <t xml:space="preserve">Projekt skutečného provedení </t>
  </si>
  <si>
    <t>R210900006</t>
  </si>
  <si>
    <t>R210910001</t>
  </si>
  <si>
    <t>Celková prohlídka stáv hromosvodového rozvodu a demontáž</t>
  </si>
  <si>
    <t>15615240</t>
  </si>
  <si>
    <t>Drat hromosv 11343d8mm0,4kg/m</t>
  </si>
  <si>
    <t>17:40</t>
  </si>
  <si>
    <t>34111030</t>
  </si>
  <si>
    <t>Kabel silový s Cu jádrem 750 V CYKY 3 Jx 1,5 mm2</t>
  </si>
  <si>
    <t>34111036</t>
  </si>
  <si>
    <t>Kabel silový s Cu jádrem 750 V CYKY 3 J x 2,5 mm2</t>
  </si>
  <si>
    <t>34111090</t>
  </si>
  <si>
    <t>Kabel silový s Cu jádrem 750 V CYKY 5 J x 1,5 mm2</t>
  </si>
  <si>
    <t>34111098</t>
  </si>
  <si>
    <t>Kabel silový s Cu jádrem 750 V CYKY 5 x 4 mm2</t>
  </si>
  <si>
    <t>uložený pod omítkou</t>
  </si>
  <si>
    <t>34141303</t>
  </si>
  <si>
    <t>Vodič silový pevné uložení CY 6,0 mm2</t>
  </si>
  <si>
    <t>34531505</t>
  </si>
  <si>
    <t>Čidlo pohybu</t>
  </si>
  <si>
    <t>Automatický spínač s infrapasivním snímačem pohybu</t>
  </si>
  <si>
    <t>34535400</t>
  </si>
  <si>
    <t>Spínače 1pólový komplet</t>
  </si>
  <si>
    <t>34535443</t>
  </si>
  <si>
    <t>Přepínač  komplet</t>
  </si>
  <si>
    <t>34551365</t>
  </si>
  <si>
    <t>Zásuvka dvojnásobná komplet</t>
  </si>
  <si>
    <t>Tango 5592A-A23497R2</t>
  </si>
  <si>
    <t>34551633</t>
  </si>
  <si>
    <t>Zásuvka s ochranou proti přepětí</t>
  </si>
  <si>
    <t>34571521</t>
  </si>
  <si>
    <t>Krabice univerzální z PH  KU 68</t>
  </si>
  <si>
    <t>včetně vyzbrojení víčka</t>
  </si>
  <si>
    <t>34814118</t>
  </si>
  <si>
    <t>Svítidlo stropní zářivkové -1x58W</t>
  </si>
  <si>
    <t>Interiérová zářivková svítidla - přisazená včetně zdroje</t>
  </si>
  <si>
    <t>34814119</t>
  </si>
  <si>
    <t>Svítidlo stropní zářivkové -2x58W</t>
  </si>
  <si>
    <t>34814125</t>
  </si>
  <si>
    <t>Svítidlo stropní zářivkové -2x36W</t>
  </si>
  <si>
    <t>348284382</t>
  </si>
  <si>
    <t>Svítidlo nouzové 2h</t>
  </si>
  <si>
    <t>35441830</t>
  </si>
  <si>
    <t>Úhelník ochranný OU-1,7 pro vodič d 6-12 mm</t>
  </si>
  <si>
    <t>35441846</t>
  </si>
  <si>
    <t>Štítek označení</t>
  </si>
  <si>
    <t>35441875</t>
  </si>
  <si>
    <t>Svorka SK pro vodič d 6-10 mm</t>
  </si>
  <si>
    <t>35441885</t>
  </si>
  <si>
    <t>Svorka spojovací SS pro lano d 8-10 mm</t>
  </si>
  <si>
    <t>35441905</t>
  </si>
  <si>
    <t>Svorka připojovací SO okapových žlabů d 6-12 mm</t>
  </si>
  <si>
    <t>35441925</t>
  </si>
  <si>
    <t>Svorka zkušební SZ pro lano d 6-12 mm</t>
  </si>
  <si>
    <t>35444145</t>
  </si>
  <si>
    <t>Podpěra ved. na hřebenáče    PV 15</t>
  </si>
  <si>
    <t>24:30</t>
  </si>
  <si>
    <t>35444147</t>
  </si>
  <si>
    <t>Podpěra ved. pod střešní krytinu  PV 22</t>
  </si>
  <si>
    <t>25:30</t>
  </si>
  <si>
    <t>37501119</t>
  </si>
  <si>
    <t>Výstražná tabulka</t>
  </si>
  <si>
    <t>34571521A</t>
  </si>
  <si>
    <t xml:space="preserve">Krabice do sádrokartonu </t>
  </si>
  <si>
    <t>357116431</t>
  </si>
  <si>
    <t xml:space="preserve">Vyzbrojení a dodávka rozvodnice RN1 </t>
  </si>
  <si>
    <t>vyzbrojení:</t>
  </si>
  <si>
    <t>rozvodnice DistriTon                        -         1ks</t>
  </si>
  <si>
    <t>kontrolka SMS-DIN03-G230AC                 3ks</t>
  </si>
  <si>
    <t>spínač IP20/3                                            1ks</t>
  </si>
  <si>
    <t>Jistič LSN 10B/1                                        1ks</t>
  </si>
  <si>
    <t>Jistič LSN 16B/1                                        1ks</t>
  </si>
  <si>
    <t>Proudový chránič OLE 16B-1N-030AC      2ks</t>
  </si>
  <si>
    <t>357161651</t>
  </si>
  <si>
    <t xml:space="preserve">jistič LSN 20B/3 </t>
  </si>
  <si>
    <t>Úprava a doplnění rozvaděče RP2</t>
  </si>
  <si>
    <t>58541255</t>
  </si>
  <si>
    <t xml:space="preserve">Pomocný a instalační materiál </t>
  </si>
  <si>
    <t>soub</t>
  </si>
  <si>
    <t>58541256</t>
  </si>
  <si>
    <t xml:space="preserve">Prořez a ztratné materiálu </t>
  </si>
  <si>
    <t>M22</t>
  </si>
  <si>
    <t>Montáž sdělovací a zabezp. techniky</t>
  </si>
  <si>
    <t>210010003R00</t>
  </si>
  <si>
    <t xml:space="preserve">Trubka ohebná pod omítku, typ 23.. 23 mm </t>
  </si>
  <si>
    <t>D.1.4.3.1:5+4+8+2+2</t>
  </si>
  <si>
    <t>210010005R00</t>
  </si>
  <si>
    <t xml:space="preserve">Trubka ohebná pod omítku, typ 23.. 36 mm </t>
  </si>
  <si>
    <t>D.1.4.3.1:5+10+5+2+3+(10,5+7,5)*2</t>
  </si>
  <si>
    <t>210010321R00</t>
  </si>
  <si>
    <t xml:space="preserve">Krabice univerzální KU 68, kruhová </t>
  </si>
  <si>
    <t>D.1.4.3.1:</t>
  </si>
  <si>
    <t>210010323R00</t>
  </si>
  <si>
    <t xml:space="preserve">Krabice odbočná KO, se zapojením, čtvercová </t>
  </si>
  <si>
    <t>Krabice KO 100</t>
  </si>
  <si>
    <t>210010325R00</t>
  </si>
  <si>
    <t xml:space="preserve">Krabice rozvodná KT 250, se zapojením, obdélník. </t>
  </si>
  <si>
    <t>220330022U00</t>
  </si>
  <si>
    <t xml:space="preserve">Mtž zásuvky pod omítku </t>
  </si>
  <si>
    <t>22014004</t>
  </si>
  <si>
    <t xml:space="preserve">Propojení nového zařízení se stávajícími </t>
  </si>
  <si>
    <t>Ukončení vodičů v rozvaděči, úpravy ves távajícím rozvaděči.</t>
  </si>
  <si>
    <t>R220280242</t>
  </si>
  <si>
    <t xml:space="preserve">Montáž kabel UTP CAT5 </t>
  </si>
  <si>
    <t>D.1.4.3.1:9+10+5+2+3+10,5+7,5+5+10+5+2+3+10,5+7,5</t>
  </si>
  <si>
    <t>9+10+5+2+3+10,5+7,5+6+5+2+3+10,5+7,5</t>
  </si>
  <si>
    <t>2,5+5+2+3+10,5+7,5+8+2+2+10,5+7,5</t>
  </si>
  <si>
    <t>R220900002</t>
  </si>
  <si>
    <t xml:space="preserve">Proměření a provozní zkoušky </t>
  </si>
  <si>
    <t>R220900003</t>
  </si>
  <si>
    <t xml:space="preserve">Revizní zpráva </t>
  </si>
  <si>
    <t>R220900004</t>
  </si>
  <si>
    <t xml:space="preserve">Zaškolení obsluhy </t>
  </si>
  <si>
    <t>R220900005</t>
  </si>
  <si>
    <t>R220900006</t>
  </si>
  <si>
    <t>345710532</t>
  </si>
  <si>
    <t>Trubka elektroinstal. ohebná 2323/LPE-2 d 22,9 mm</t>
  </si>
  <si>
    <t>345710534</t>
  </si>
  <si>
    <t>Trubka elektroinstal. ohebná 2336/LPE-2 d 35,9 mm</t>
  </si>
  <si>
    <t>34571520</t>
  </si>
  <si>
    <t>Zásuvka  2 x RJ45 CATS</t>
  </si>
  <si>
    <t>34571532</t>
  </si>
  <si>
    <t>Krabice přístrojová odbočná čtvercová  KO 100</t>
  </si>
  <si>
    <t>34121047</t>
  </si>
  <si>
    <t xml:space="preserve">Kabel instalační UTP CAT5 </t>
  </si>
  <si>
    <t>D.1.4.3.1:231,5</t>
  </si>
  <si>
    <t>D96</t>
  </si>
  <si>
    <t>Přesuny suti a vybouraných hmot</t>
  </si>
  <si>
    <t>979083513R00</t>
  </si>
  <si>
    <t xml:space="preserve">Vodorovné přemístění suti do 1 km </t>
  </si>
  <si>
    <t>979083519R00</t>
  </si>
  <si>
    <t xml:space="preserve">Příplatek za dalších 1000 m </t>
  </si>
  <si>
    <t>979093111R00</t>
  </si>
  <si>
    <t xml:space="preserve">Uložení suti na skládku bez zhutnění </t>
  </si>
  <si>
    <t>979094211R00</t>
  </si>
  <si>
    <t xml:space="preserve">Nakládání nebo překládání vybourané suti </t>
  </si>
  <si>
    <t>979999996R00</t>
  </si>
  <si>
    <t xml:space="preserve">Poplatek za skládku suti a vybouraných hmot </t>
  </si>
  <si>
    <t>směsný odpad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</si>
  <si>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</si>
  <si>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</si>
  <si>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</si>
  <si>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</si>
  <si>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</si>
  <si>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</si>
  <si>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</si>
  <si>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</si>
  <si>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Obec  Středotluky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</si>
  <si>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</si>
  <si>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</si>
  <si>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</si>
  <si>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</si>
  <si>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</si>
  <si>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</si>
  <si>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</si>
  <si>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</si>
  <si>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</si>
  <si>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</si>
  <si>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</si>
  <si>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</si>
  <si>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</si>
  <si>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</si>
  <si>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</si>
  <si>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</si>
  <si>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</si>
  <si>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</si>
  <si>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</si>
  <si>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</si>
  <si>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</si>
  <si>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</si>
  <si>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</si>
  <si>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</si>
  <si>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</si>
  <si>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</si>
  <si>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</si>
  <si>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</si>
  <si>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</si>
  <si>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</si>
  <si>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</si>
  <si>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</si>
  <si>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</si>
  <si>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</si>
  <si>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</si>
  <si>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</si>
  <si>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</si>
  <si>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</si>
  <si>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</si>
  <si>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</si>
  <si>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</si>
  <si>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</si>
  <si>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</si>
  <si>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</si>
  <si>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</si>
  <si>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</si>
  <si>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</si>
  <si>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</si>
  <si>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</si>
  <si>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</si>
  <si>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</si>
  <si>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</si>
  <si>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</si>
  <si>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</si>
  <si>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</si>
  <si>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</si>
  <si>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</si>
  <si>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</si>
  <si>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</si>
  <si>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</si>
  <si>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</si>
  <si>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</si>
  <si>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</si>
  <si>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</si>
  <si>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</si>
  <si>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</si>
  <si>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</si>
  <si>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</si>
  <si>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</si>
  <si>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</si>
  <si>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</si>
  <si>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</si>
  <si>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</si>
  <si>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</si>
  <si>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</si>
  <si>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</si>
  <si>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</si>
  <si>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</si>
  <si>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1210</t>
  </si>
  <si>
    <t>Nástavba ZŠ Středotluky</t>
  </si>
  <si>
    <t>01</t>
  </si>
  <si>
    <t>Nástavba</t>
  </si>
  <si>
    <t>801</t>
  </si>
  <si>
    <t xml:space="preserve"> Stavební</t>
  </si>
  <si>
    <t>111201101R00</t>
  </si>
  <si>
    <t xml:space="preserve">Odstranění křovin i s kořeny na ploše do 1000 m2 </t>
  </si>
  <si>
    <t>m2</t>
  </si>
  <si>
    <t>Výměra je jako maximální.</t>
  </si>
  <si>
    <t>Položka je určena pro uvolnění stavební připravenosti montážní plochy  jeřábu pro uložení ocelových nosníků.</t>
  </si>
  <si>
    <t>15</t>
  </si>
  <si>
    <t>111251111R00</t>
  </si>
  <si>
    <t xml:space="preserve">Drcení ořezaných větví průměru do 10 cm </t>
  </si>
  <si>
    <t>m3</t>
  </si>
  <si>
    <t>15*0,05</t>
  </si>
  <si>
    <t>3</t>
  </si>
  <si>
    <t>Svislé a kompletní konstrukce</t>
  </si>
  <si>
    <t>310235251RT2</t>
  </si>
  <si>
    <t>Zazdívka otvorů pl.0,0225 m2 cihlami, tl.zdi 45 cm s použitím suché maltové směsi</t>
  </si>
  <si>
    <t>kus</t>
  </si>
  <si>
    <t>D.1.4.3.1:1</t>
  </si>
  <si>
    <t>310235261RT2</t>
  </si>
  <si>
    <t>Zazdívka otvorů pl.0,0225 m2 cihlami, tl.zdi 60 cm s použitím suché maltové směsi</t>
  </si>
  <si>
    <t>310236261RT1</t>
  </si>
  <si>
    <t>Zazdívka otvorů pl. 0,09 m2 cihlami, tl. zdi 60 cm s použitím suché maltové směsi</t>
  </si>
  <si>
    <t>D.1.1.5:1</t>
  </si>
  <si>
    <t>310238211RT1</t>
  </si>
  <si>
    <t>Zazdívka otvorů plochy do 1 m2 cihlami na MVC s použitím suché maltové směsi</t>
  </si>
  <si>
    <t>D.1.1.6 :0,9*0,9*0,6</t>
  </si>
  <si>
    <t>311271193R00</t>
  </si>
  <si>
    <t xml:space="preserve">Zdivo z tvárnic pórobetonových </t>
  </si>
  <si>
    <t>V položce je obsažena cena vyrovnávycí vrstvy na stávajícím zdivu</t>
  </si>
  <si>
    <t>D.1.1.5:0,53*(10,55+11,5+4,85+4,65+5,325)*0,375</t>
  </si>
  <si>
    <t>317314125R00</t>
  </si>
  <si>
    <t xml:space="preserve">Podbetonování zhlaví nosníků, zdivo šířky 250 mm </t>
  </si>
  <si>
    <t xml:space="preserve">Položka obsahuje dodávku a uložení betonového polštáře šířky 250 mm, délky 200 mm a tloušťky 50 mm. </t>
  </si>
  <si>
    <t>D1.2.4:3</t>
  </si>
  <si>
    <t>317314130R00</t>
  </si>
  <si>
    <t xml:space="preserve">Podbetonování zhlaví nosníků, zdivo šířky 300 mm </t>
  </si>
  <si>
    <t xml:space="preserve">Položka obsahuje dodávku a uložení betonového polštáře včetně bednění šířky do 300 mm, délky do 200 mm a tloušťky do 50 mm. </t>
  </si>
  <si>
    <t>D.12.1   02:11</t>
  </si>
  <si>
    <t>319201311R00</t>
  </si>
  <si>
    <t xml:space="preserve">Vyrovnání povrchu zdiva maltou tl.do 3 cm </t>
  </si>
  <si>
    <t>D.1.1.6:0,7*(10,6+10,8+5,3+5+5,3)</t>
  </si>
  <si>
    <t>341231111U00</t>
  </si>
  <si>
    <t xml:space="preserve">Zazdění skříní nn v do 30cm š do30cm </t>
  </si>
  <si>
    <t>D.1.4.1.3:1</t>
  </si>
  <si>
    <t>342261113RS1</t>
  </si>
  <si>
    <t>Příčka sádrokarton. ocel.kce, 1x oplášť. tl.125 mm desky standard tl.12,5 mm, izol. minerál tl.8 cm</t>
  </si>
  <si>
    <t>Jednoduchá příčka s jednoduchým opláštěním, vzduchová neprůzvučnost stěny 48 dB, požární odolnost stěny EI 30 DP1.</t>
  </si>
  <si>
    <t>V položce jsou zakalkulovány náklady na zřízení nosné konstrukce, vložení tepelné izolace tl. 8 cm, dodávka a montáž desek včetně úpravy spar a rohů.</t>
  </si>
  <si>
    <t>D.1.1.5:4,5*2,4-0,8*2+2,5*1,7+(2,5+1,2)/2*0,7-0,8*2</t>
  </si>
  <si>
    <t>4,5*1,7+(4+2,7)/2*0,7-0,8*2+6,8*1+(6,8+4,2)/2*1,4-0,8*2</t>
  </si>
  <si>
    <t>5,5*1+(5,5+2,9)/2*1,4-0,8*2+1,7*0,8</t>
  </si>
  <si>
    <t>342264051RT2</t>
  </si>
  <si>
    <t>Podhled sádrokartonový na zavěšenou ocel. konstr. desky protipožární tl. 12,5 mm, bez izolace</t>
  </si>
  <si>
    <t>D.1.2.1:6,7*10,21+2,5*10,21+4,05*5,05</t>
  </si>
  <si>
    <t>D.1.1.5:2,7*10,5+4,85*5,5</t>
  </si>
  <si>
    <t>342264098R00</t>
  </si>
  <si>
    <t xml:space="preserve">Příplatek k podhledu sádrokart. za plochu do 10 m2 </t>
  </si>
  <si>
    <t>D.1.1.5:3,15*2,7+2,45*2,7+1,8*1,2+2,85*3,45+2,25*2,9</t>
  </si>
  <si>
    <t>342265112RT1</t>
  </si>
  <si>
    <t>Úprava podkroví sádrokarton. na ocel. rošt, svislá desky standard tl. 12,5 mm, izol. Isover tl. 16 cm</t>
  </si>
  <si>
    <t>D.1.1.5:(10,15+10,7+4,85+4,6+5,4)*0,3</t>
  </si>
  <si>
    <t>342265122RT6</t>
  </si>
  <si>
    <t>Úprava podkroví sádrokarton. na ocel. rošt, šikmá desky protipožární tl. 12,5 mm, bez izolace</t>
  </si>
  <si>
    <t>D1.1.5:(7,5+10,1)/2*3+(10,7+5,45)/2*3+4,35*3+4,65*3+(5,35+2,7)/2*3</t>
  </si>
  <si>
    <t>342265193R00</t>
  </si>
  <si>
    <t xml:space="preserve">Příplatek za otvor v podhledu podkroví pl. 1,00 m2 </t>
  </si>
  <si>
    <t>D1.1.5:0,98*0,66</t>
  </si>
  <si>
    <t>342265998R00</t>
  </si>
  <si>
    <t xml:space="preserve">Příplatek k úpravě podkroví za plochu do 10 m2 </t>
  </si>
  <si>
    <t>D.1.1.5:1,7*0,9/2+1,85*1,2/2+(1,8+0,55)/2*1,45+(4,7+3,5)/2*1,35</t>
  </si>
  <si>
    <t>(4,25+3,5)/2*1,45+(4,8+3,5)/2*1,6+4,8*1,4-0,78*1,4*4</t>
  </si>
  <si>
    <t>(4,5+1,85)/2*3+(10,15+10,7+4,85+4,6+5,4)*0,3</t>
  </si>
  <si>
    <t>342266111RT5</t>
  </si>
  <si>
    <t>Obklad stěn sádrokartonem na ocelovou konstrukci desky standard tl. 12,5 mm, izol tl. 10 cm</t>
  </si>
  <si>
    <t>Položka je určena pro jednostraně opláštěnou stěnu ze sádrokartonových desek tl. 12,5 mm na ocelovou konstrukci s vloženou tepelnou izolací tl.8 cm.</t>
  </si>
  <si>
    <t>V položce jsou zakalkulovány náklady na zřízení nosné konstrukce, vložení tepelné izolace tl. 8 cm, dodávku a montáž desek tl. 12,5 mm včetně úpravy spar a rohů.</t>
  </si>
  <si>
    <t>D.1.1.5:(1,7+1)/2*1,35+1,7*3,6+(17+1)/2*1,4</t>
  </si>
  <si>
    <t>R342261113A</t>
  </si>
  <si>
    <t xml:space="preserve">Úprava a oprava stávající sádrokartonové příčky </t>
  </si>
  <si>
    <t>-Uvolnění kotvení příčky ke stávající konstrukci.</t>
  </si>
  <si>
    <t xml:space="preserve">-Zajištění stability a ochrana po dobu demolice stávající a montáže nové stropní konstrukce. </t>
  </si>
  <si>
    <t>-Úprava a ukotvení příčky do nové stropní konstrukce.</t>
  </si>
  <si>
    <t>-Úprava a oprava příčky .</t>
  </si>
  <si>
    <t>D.1.1.1:6,7*3,5</t>
  </si>
  <si>
    <t>4</t>
  </si>
  <si>
    <t>Vodorovné konstrukce</t>
  </si>
  <si>
    <t>411321315R00</t>
  </si>
  <si>
    <t xml:space="preserve">Stropy deskové ze železobetonu C 20/25 </t>
  </si>
  <si>
    <t>D.1.2.1:(10,205+0,4)*(0,225+6,7+0,7+2,5+0,2)*0,1</t>
  </si>
  <si>
    <t>(0,05+0,91+3+0,1+0,94+0,4)*(4,47+0,6)*0,1</t>
  </si>
  <si>
    <t>411354236R00</t>
  </si>
  <si>
    <t xml:space="preserve">Bednění stropů plech lesklý, vlna 50 mm tl. 1,0 mm </t>
  </si>
  <si>
    <t xml:space="preserve">Trapézový plech TR50/260 tl.1,0 mm </t>
  </si>
  <si>
    <t>- trapézové plechy budou vždy ve styku dvou plechů přišroubovány nebo přistřeleny ke všem oc.</t>
  </si>
  <si>
    <t>nosníkům, čímž bude zabezpečeno zavětrování oc. stropních nosníků</t>
  </si>
  <si>
    <t>D.1.2.1:(10,205+0,4)*(0,225+6,7+0,7+2,5+0,2)</t>
  </si>
  <si>
    <t>(0,05+0,91+3+0,1+0,94+0,4)*(4,47+0,6)</t>
  </si>
  <si>
    <t>411361921RT3</t>
  </si>
  <si>
    <t>Výztuž stropů svařovanou sítí průměr drátu  5,0, oka 150/150 mm KD37</t>
  </si>
  <si>
    <t>t</t>
  </si>
  <si>
    <t>D.1.2.1:(109,4966+27,378)*1,15*2,11/1000</t>
  </si>
  <si>
    <t>413231231R00</t>
  </si>
  <si>
    <t xml:space="preserve">Zazdívka zhlaví stropních trámů průřez nad 400cm2 </t>
  </si>
  <si>
    <t>D.1.2.4:3</t>
  </si>
  <si>
    <t>413232211RT2</t>
  </si>
  <si>
    <t>Zazdívka zhlaví válcovaných nosníků výšky do 15cm s použitím suché maltové směsi</t>
  </si>
  <si>
    <t>D.1.2.1  02:11</t>
  </si>
  <si>
    <t>413941123R00</t>
  </si>
  <si>
    <t xml:space="preserve">Osazení válcovaných nosníků ve stropech č. 14 - 22 </t>
  </si>
  <si>
    <t xml:space="preserve"> Položky jsou určeny pro zednické osazování na cementovou maltu min. MC 15.</t>
  </si>
  <si>
    <t>D.1.2.1:486,33*1,05/1000+694,62*1,05/1000</t>
  </si>
  <si>
    <t>413941125R00</t>
  </si>
  <si>
    <t xml:space="preserve">Osazení válcovaných nosníků ve stropech č.24 a výš </t>
  </si>
  <si>
    <t>D.1.2.1:3346,11*1,05/1000</t>
  </si>
  <si>
    <t>416091071RT1</t>
  </si>
  <si>
    <t>Příplatek za opláštění ostění střešního okna včetně dodávky materiálu</t>
  </si>
  <si>
    <t>Napojení SDK podhledu na střešní okno.</t>
  </si>
  <si>
    <t>Položka obsahuje přetmelení spár, osazení rohových lišt, včetně jejich přetmelení a vložení siťoviny a následné přestěrkování plochy ostění.</t>
  </si>
  <si>
    <t>D.1.1.5:7*4</t>
  </si>
  <si>
    <t>417121031RT3</t>
  </si>
  <si>
    <t>Věnec z tvarovek U Ytong, výplň betonem C 16/20 U profil na šířku zdi 36,5 cm</t>
  </si>
  <si>
    <t>m</t>
  </si>
  <si>
    <t>D.1.1.5:(10,55+11,5+4,85+4,65+5,325)</t>
  </si>
  <si>
    <t>417321315R00</t>
  </si>
  <si>
    <t xml:space="preserve">Ztužující pásy a věnce z betonu železového C 20/25 </t>
  </si>
  <si>
    <t>D.1.2.2:(10,2+10,8+5,1+4,9+5,3)*0,2*0,225+5,3*0,2*0,6</t>
  </si>
  <si>
    <t>11*0,7*0,2+0,1*0,3*5*2+0,15*0,3*10,2</t>
  </si>
  <si>
    <t>417351115R00</t>
  </si>
  <si>
    <t xml:space="preserve">Bednění ztužujících pásů a věnců - zřízení </t>
  </si>
  <si>
    <t>D.1.2.2:(10,2+10,8+5,1+4,9+5,3)*0,5+5,3*0,5*2+11*2*0,5</t>
  </si>
  <si>
    <t>417351116R00</t>
  </si>
  <si>
    <t xml:space="preserve">Bednění ztužujících pásů a věnců - odstranění </t>
  </si>
  <si>
    <t>417361821R00</t>
  </si>
  <si>
    <t xml:space="preserve">Výztuž ztužujících pásů a věnců z oceli 10505(R) </t>
  </si>
  <si>
    <t>D.1.2.2:0,32868*1,08</t>
  </si>
  <si>
    <t>D.1.2.3:183,33*1,08/1000</t>
  </si>
  <si>
    <t>13383325</t>
  </si>
  <si>
    <t>Tyč průřezu IPE 140, střední, jakost oceli 11373</t>
  </si>
  <si>
    <t>T</t>
  </si>
  <si>
    <t>D.1.2.1:486,33*1,05/1000*1,08</t>
  </si>
  <si>
    <t>13482615</t>
  </si>
  <si>
    <t>Tyč průřezu IPE 200, hrubé, jakost oceli 11373</t>
  </si>
  <si>
    <t>D.1.2.1:694,62*1,05/1000*1,08</t>
  </si>
  <si>
    <t>13482630</t>
  </si>
  <si>
    <t>Tyč průřezu IPE 270, hrubé, jakost oceli 11373</t>
  </si>
  <si>
    <t>D.1.2.1:3346,11*1,05/1000*1,08</t>
  </si>
  <si>
    <t>61</t>
  </si>
  <si>
    <t>Upravy povrchů vnitřní</t>
  </si>
  <si>
    <t>610991111R00</t>
  </si>
  <si>
    <t xml:space="preserve">Zakrývání výplní vnitřních otvorů </t>
  </si>
  <si>
    <t>D.1.1.5:0,4*(2*2+0,9)*2+0,38*(2*2+0,9)*5+0,8*1,4*4+1*0,7*3</t>
  </si>
  <si>
    <t>612401391RT2</t>
  </si>
  <si>
    <t>Omítka malých ploch vnitřních stěn do 1 m2 s použitím suché maltové směsi</t>
  </si>
  <si>
    <t>D.1.1.6 :1,1*1,1*2</t>
  </si>
  <si>
    <t>612403380R00</t>
  </si>
  <si>
    <t xml:space="preserve">Hrubá výplň rýh ve stěnách do 3x3 cm maltou ze SMS </t>
  </si>
  <si>
    <t>D.1.4.1.3:1,5+1,5+1+1,5</t>
  </si>
  <si>
    <t>D.1.4.3.1:4,5+1+8+2+2</t>
  </si>
  <si>
    <t>612403384R00</t>
  </si>
  <si>
    <t xml:space="preserve">Hrubá výplň rýh ve stěnách do 7x7 cm maltou ze SMS </t>
  </si>
  <si>
    <t>D1.4.1.3:3+2+5,5+10,5+10+2+6+20</t>
  </si>
  <si>
    <t>D.1.4.3.1:3</t>
  </si>
  <si>
    <t>612403386R00</t>
  </si>
  <si>
    <t xml:space="preserve">Hrubá výplň rýh ve stěnách do 10x10cm maltou z SMS </t>
  </si>
  <si>
    <t>D.1.4.1.3:2,5</t>
  </si>
  <si>
    <t>D.1.4.3.1:10,5+6,5</t>
  </si>
  <si>
    <t>612403388R00</t>
  </si>
  <si>
    <t xml:space="preserve">Hrubá výplň rýh ve stěnách do 15x15cm maltou z SMS </t>
  </si>
  <si>
    <t>D.1.4.1.3:1+5</t>
  </si>
  <si>
    <t>612409991RT2</t>
  </si>
  <si>
    <t>Začištění omítek kolem oken,dveří apod. s použitím suché maltové směsi</t>
  </si>
  <si>
    <t>ocel. zárubeň EW z chodby a učebny</t>
  </si>
  <si>
    <t>D.1.1.5:(2,1*2+1,2)*2</t>
  </si>
  <si>
    <t>612421331RT2</t>
  </si>
  <si>
    <t>Oprava vápen.omítek stěn do 30 % pl. - štukových s použitím suché maltové směsi</t>
  </si>
  <si>
    <t>D1.1.1:3,7*(6,7+1,8*2)+3,7*(6,7+8,2*2)+3,7*(4+5)*2+3,7*(10,3+2,5)*2</t>
  </si>
  <si>
    <t>612421637R00</t>
  </si>
  <si>
    <t xml:space="preserve">Omítka vnitřní zdiva, MVC, štuková </t>
  </si>
  <si>
    <t>D.1.1.5:2,5*3,2+1*2,7+2,7*1,5/2+2,5*2,5-0,9*2+1*6,8+(6,8+4,2)/2*1,5-0,9*2</t>
  </si>
  <si>
    <t>612423631RT2</t>
  </si>
  <si>
    <t>Omítka rýh stěn vápenná šířky do 30 cm, štuková s použitím suché maltové směsi</t>
  </si>
  <si>
    <t>D.1.4.3.1:(10,5+7,5)*2*0,3</t>
  </si>
  <si>
    <t>612425931RT2</t>
  </si>
  <si>
    <t>Omítka vápenná vnitřního ostění - štuková s použitím suché maltové směsi</t>
  </si>
  <si>
    <t>D.1.1.5:0,5*(2,2*2+1,2)+0,5*(2,2*2+1,2)</t>
  </si>
  <si>
    <t>612441746R00</t>
  </si>
  <si>
    <t xml:space="preserve">Tažená vápensádrová římsa s proved.kostry 400 mm </t>
  </si>
  <si>
    <t>Včetně zřízení římsové šablony</t>
  </si>
  <si>
    <t>D.1.1.7:(6,1+4,85+4,65+12,3+10,95)</t>
  </si>
  <si>
    <t>612473186R00</t>
  </si>
  <si>
    <t xml:space="preserve">Příplatek za zabudované rohovníky </t>
  </si>
  <si>
    <t>D.1.1.5:(2,2*2+1,2)+(2,2*2+1,2)</t>
  </si>
  <si>
    <t>612474410R00</t>
  </si>
  <si>
    <t xml:space="preserve">Omítka stěn vnitřní tenkovrstvá vápenná </t>
  </si>
  <si>
    <t>Včetně rohovníků</t>
  </si>
  <si>
    <t>D.1.1.5:(10,15+10,7+4,85+4,6+5,4)*0,9+0,9*0,9</t>
  </si>
  <si>
    <t>619442431R00</t>
  </si>
  <si>
    <t xml:space="preserve">Vytažení fabionů,hran a koutů jakékoliv délky </t>
  </si>
  <si>
    <t>D.1.1.5:(11+12+5,2+5,1+6,1)</t>
  </si>
  <si>
    <t>619991001U00</t>
  </si>
  <si>
    <t xml:space="preserve">Zakrytí podlah fólie+páska </t>
  </si>
  <si>
    <t>D.1.1.5:10*1,9+4*3</t>
  </si>
  <si>
    <t>D1.1.1:75+5*4+30</t>
  </si>
  <si>
    <t>62</t>
  </si>
  <si>
    <t>Úpravy povrchů vnější</t>
  </si>
  <si>
    <t>620991121R00</t>
  </si>
  <si>
    <t xml:space="preserve">Zakrývání výplní vnějších otvorů z lešení </t>
  </si>
  <si>
    <t>0,5*(6,1+4,85+4,65+12,3+10,95)+1,9*3,9+1,1*2,1*4</t>
  </si>
  <si>
    <t>0,5*(6,1+4,85+4,65+12,3+10,95)+(1,2*(4+5)+5)*0,5</t>
  </si>
  <si>
    <t>0,5*(6,1+4,85+4,65+12,3+10,95)+1,5*2,1+0,5*7</t>
  </si>
  <si>
    <t>11,5*(0,9+1,6)/2</t>
  </si>
  <si>
    <t>622401903R00</t>
  </si>
  <si>
    <t xml:space="preserve">Příplatek za zaoblení omítky stěn, štuk. hlazené </t>
  </si>
  <si>
    <t>D.1.1.5:0,25*(5,325+4,25+5,8+11,45)</t>
  </si>
  <si>
    <t>622401941R00</t>
  </si>
  <si>
    <t xml:space="preserve">Příplatek za kropení podkladu omítky vnější stěn </t>
  </si>
  <si>
    <t>D.1.1.5:1,1*(5,325+4,25+5,8+11,45)+0,9*0,9</t>
  </si>
  <si>
    <t>622401961R00</t>
  </si>
  <si>
    <t xml:space="preserve">Příplatek k omítce vnějš. stěn, hydrofobní přísada </t>
  </si>
  <si>
    <t>0</t>
  </si>
  <si>
    <t>622401971R00</t>
  </si>
  <si>
    <t xml:space="preserve">Příplatek k omítce vnějš. stěn, zvýšení přilnavos. </t>
  </si>
  <si>
    <t>622412321R00</t>
  </si>
  <si>
    <t xml:space="preserve">Nátěr stěn vnějších, slož.3-4 , akrylátový </t>
  </si>
  <si>
    <t xml:space="preserve">Penetrace podkladu v jedné vrstvě a nátěr akrylátový ve dvou vrstvách. </t>
  </si>
  <si>
    <t>D.1.1.8:10,55*(4,15+0,45)-1,9*3,9+0,5*10,95</t>
  </si>
  <si>
    <t>11,5*4,15-1,1*2,1*4+0,4*4,65+0,5*(12,3+4,65)</t>
  </si>
  <si>
    <t>4,85*4,15-1,7*4,85-4,85*(3,5-1,7)/2+0,5*4,85</t>
  </si>
  <si>
    <t>5,7*5,75-1,4*2-2,3*3,1-2,3*(4,15-3,1)/2+0,5*6,1</t>
  </si>
  <si>
    <t>D.1.1.5:1,1*(5,325+4,25+5,8+11,45)+0,9*0,9+0,5*(6,1+4,85+4,65+12,3+10,95)</t>
  </si>
  <si>
    <t>622421145R00</t>
  </si>
  <si>
    <t xml:space="preserve">Omítka vnější stěn, MVC, štuková, složitost 4 </t>
  </si>
  <si>
    <t>622477242RT3</t>
  </si>
  <si>
    <t xml:space="preserve">Oprava vnější omítky štukové stěn,sl.IV,do 20%,SMS </t>
  </si>
  <si>
    <t>622481211RT8</t>
  </si>
  <si>
    <t>Montáž výztužné sítě (perlinky) do stěrky-stěny včetně výztužné sítě a stěrkového tmelu Cemix</t>
  </si>
  <si>
    <t>D.1.1.5:1,1*(5,325+4,25+5,8+11,45)</t>
  </si>
  <si>
    <t>622904115R00</t>
  </si>
  <si>
    <t xml:space="preserve">Očištění fasád tlakovou vodou složitost 3 - 5 </t>
  </si>
  <si>
    <t>63</t>
  </si>
  <si>
    <t>Podlahy a podlahové konstrukce</t>
  </si>
  <si>
    <t>632421160RV1</t>
  </si>
  <si>
    <t>Potěr, ručně zpracovaný, tl.50 mm , samoniv. s vlákny</t>
  </si>
  <si>
    <t>64</t>
  </si>
  <si>
    <t>Výplně otvorů</t>
  </si>
  <si>
    <t>642942213R00</t>
  </si>
  <si>
    <t xml:space="preserve">Osazení zárubně do sádrokarton. příčky tl. 125 mm </t>
  </si>
  <si>
    <t>D.1.1.5:5</t>
  </si>
  <si>
    <t>642944121RU4</t>
  </si>
  <si>
    <t>Osazení ocelových zárubní dodatečně do 2,5 m2 včetně dodávky zárubně  80x197x16 cm</t>
  </si>
  <si>
    <t>Zárubeń s požární odolnostíEW15/DP3-C3</t>
  </si>
  <si>
    <t>D.1.1.5:1+1</t>
  </si>
  <si>
    <t>59590884.A</t>
  </si>
  <si>
    <t>Zárubeň pro sádrokarton   800/125</t>
  </si>
  <si>
    <t>94</t>
  </si>
  <si>
    <t>Lešení a stavební výtahy</t>
  </si>
  <si>
    <t>941941041R00</t>
  </si>
  <si>
    <t xml:space="preserve">Montáž lešení leh.řad.s podlahami,š.1,2 m, H 10 m </t>
  </si>
  <si>
    <t>D.1.1.8:3,55*(10,55+1,2)+5*14+5*5,5</t>
  </si>
  <si>
    <t>941941291R00</t>
  </si>
  <si>
    <t xml:space="preserve">Příplatek za každý měsíc použití lešení k pol.1041 </t>
  </si>
  <si>
    <t>D.1.1.8:139,2125*2</t>
  </si>
  <si>
    <t>941941841R00</t>
  </si>
  <si>
    <t xml:space="preserve">Demontáž lešení leh.řad.s podlahami,š.1,2 m,H 10 m </t>
  </si>
  <si>
    <t>139,2125</t>
  </si>
  <si>
    <t>941955002R00</t>
  </si>
  <si>
    <t xml:space="preserve">Lešení lehké pomocné, výška podlahy do 1,9 m </t>
  </si>
  <si>
    <t>D.1.1.5:3*4*2+2,5*3*2+3,5*4*2+4,5*5,5*2+4*3*2</t>
  </si>
  <si>
    <t>D.1.4.3.1:(5+10+8)*1,2</t>
  </si>
  <si>
    <t>D.1.4.1.3:(10+3)*1,2+11</t>
  </si>
  <si>
    <t>D.1.1.1.1:5*4+10*3+6,5*10</t>
  </si>
  <si>
    <t>941955003R00</t>
  </si>
  <si>
    <t xml:space="preserve">Lešení lehké pomocné, výška podlahy do 2,5 m </t>
  </si>
  <si>
    <t>6*8+3*6</t>
  </si>
  <si>
    <t>95</t>
  </si>
  <si>
    <t>Dokončovací konstrukce na pozemních stavbách</t>
  </si>
  <si>
    <t>952901110R00</t>
  </si>
  <si>
    <t xml:space="preserve">Čištění mytím vnějších ploch oken a dveří </t>
  </si>
  <si>
    <t>D.1.1.8:1,9*3,9+1,1*2,1*4+1,5*2,1+0,5*7</t>
  </si>
  <si>
    <t>952901111R00</t>
  </si>
  <si>
    <t xml:space="preserve">Vyčištění budov o výšce podlaží do 4 m </t>
  </si>
  <si>
    <t>10,55*16,15-4,65*4,85</t>
  </si>
  <si>
    <t>952902110R00</t>
  </si>
  <si>
    <t xml:space="preserve">Čištění zametáním v místnostech a chodbách </t>
  </si>
  <si>
    <t>295,6600*2</t>
  </si>
  <si>
    <t>953981101R00</t>
  </si>
  <si>
    <t xml:space="preserve">Chemické kotvy do betonu, hl. 80 mm, M 8, ampule </t>
  </si>
  <si>
    <t>D.1.2.4:10</t>
  </si>
  <si>
    <t>953981204R00</t>
  </si>
  <si>
    <t xml:space="preserve">Chemické kotvy, beton, hl. 125 mm, M16, malta POXY </t>
  </si>
  <si>
    <t>D.1.2.4:21</t>
  </si>
  <si>
    <t>953981302R00</t>
  </si>
  <si>
    <t xml:space="preserve">Chemické kotvy, cihly, hl. 90 mm, M10, malta POLY </t>
  </si>
  <si>
    <t>953981304R00</t>
  </si>
  <si>
    <t xml:space="preserve">Chemické kotvy, cihly, hl. 125 mm, M16, malta POLY </t>
  </si>
  <si>
    <t>D.1.2.4:5</t>
  </si>
  <si>
    <t>96</t>
  </si>
  <si>
    <t>Bourání konstrukcí</t>
  </si>
  <si>
    <t>962032231R00</t>
  </si>
  <si>
    <t xml:space="preserve">Bourání zdiva z cihel pálených na MVC </t>
  </si>
  <si>
    <t>0,7*0,5*(10,1+5)+0,3*0,3*0,5*3</t>
  </si>
  <si>
    <t>0,3*0,7*(10,6+10,8+5,3+5+5,3)</t>
  </si>
  <si>
    <t>964061321R00</t>
  </si>
  <si>
    <t xml:space="preserve">Uvolnění zhlaví trámu, zeď cihel. průřezu 0,03 m2 </t>
  </si>
  <si>
    <t>22</t>
  </si>
  <si>
    <t>964061341R00</t>
  </si>
  <si>
    <t xml:space="preserve">Uvolnění zhlaví trámu, zeď cihel. nad 0,05 m2 </t>
  </si>
  <si>
    <t>22+12</t>
  </si>
  <si>
    <t>965042141RT1</t>
  </si>
  <si>
    <t>Bourání mazanin betonových tl. 10 cm, nad 4 m2 ručně tl. mazaniny 5 - 8 cm</t>
  </si>
  <si>
    <t>Bourání podkladního lože pod dlažbou.</t>
  </si>
  <si>
    <t>.:(9,9*10,2+4,7*5,05)*0,05</t>
  </si>
  <si>
    <t>965081113R00</t>
  </si>
  <si>
    <t xml:space="preserve">Bourání dlažeb z dlaždic půdních plochy nad 1 m2 </t>
  </si>
  <si>
    <t>9,9*10,2+4,7*5,05</t>
  </si>
  <si>
    <t>965082923R00</t>
  </si>
  <si>
    <t xml:space="preserve">Odstranění násypu tl. do 10 cm, plocha nad 2 m2 </t>
  </si>
  <si>
    <t>(9,9*10,2+4,7*5,05)*0,13+5*,5*0,1</t>
  </si>
  <si>
    <t>968061112R00</t>
  </si>
  <si>
    <t xml:space="preserve">Vyvěšení dřevěných okenních křídel pl. do 1,5 m2 </t>
  </si>
  <si>
    <t>968061125R00</t>
  </si>
  <si>
    <t xml:space="preserve">Vyvěšení dřevěných dveřních křídel pl. do 2 m2 </t>
  </si>
  <si>
    <t>2</t>
  </si>
  <si>
    <t>968062355R00</t>
  </si>
  <si>
    <t xml:space="preserve">Vybourání dřevěných rámů oken dvojitých pl. 2 m2 </t>
  </si>
  <si>
    <t>0,9*0,9</t>
  </si>
  <si>
    <t>968072455R00</t>
  </si>
  <si>
    <t xml:space="preserve">Vybourání kovových dveřních zárubní pl. do 2 m2 </t>
  </si>
  <si>
    <t>97</t>
  </si>
  <si>
    <t>Prorážení otvorů</t>
  </si>
  <si>
    <t>971033161R00</t>
  </si>
  <si>
    <t xml:space="preserve">Vybourání otvorů zeď cihel. d=6 cm, tl. 60 cm, MVC </t>
  </si>
  <si>
    <t>971033251R00</t>
  </si>
  <si>
    <t xml:space="preserve">Vybourání otv. zeď cihel. 0,0225 m2, tl. 45cm, MVC </t>
  </si>
  <si>
    <t>1.4.3.1:1</t>
  </si>
  <si>
    <t>971033261R00</t>
  </si>
  <si>
    <t xml:space="preserve">Vybourání otv. zeď cihel. 0,0225 m2, tl. 60cm, MVC </t>
  </si>
  <si>
    <t>973031324R00</t>
  </si>
  <si>
    <t xml:space="preserve">Vysekání kapes zeď cihel. MVC, pl. 0,1m2, hl. 15cm </t>
  </si>
  <si>
    <t>973031325R00</t>
  </si>
  <si>
    <t xml:space="preserve">Vysekání kapes zeď cihel. MVC, pl. 0,1m2, hl. 30cm </t>
  </si>
  <si>
    <t>D.1.2.1:11</t>
  </si>
  <si>
    <t>D1.2.,4:3</t>
  </si>
  <si>
    <t>973031616R00</t>
  </si>
  <si>
    <t xml:space="preserve">Vysekání kapes zeď cih. špalíky, krabice 10x10x5cm </t>
  </si>
  <si>
    <t>D.1.4.3.1:17+5</t>
  </si>
  <si>
    <t>973031619R00</t>
  </si>
  <si>
    <t xml:space="preserve">Vysekání kapes zeď cih. špalík, krabice 15x15x10cm </t>
  </si>
  <si>
    <t>Včetně pomocného lešení o výšce podlahy do 1900 mm a pro zatížení do 1,5 kPa  (150 kg/m2).</t>
  </si>
  <si>
    <t>D.1.4.1.2:4</t>
  </si>
  <si>
    <t>D.1.4.1.3:13</t>
  </si>
  <si>
    <t>D1.4.3.1:6+1</t>
  </si>
  <si>
    <t>974031121R00</t>
  </si>
  <si>
    <t xml:space="preserve">Vysekání rýh ve zdi cihelné 3 x 3 cm </t>
  </si>
  <si>
    <t>D.1.4.3.1:4,5+1+8+2</t>
  </si>
  <si>
    <t>974031122R00</t>
  </si>
  <si>
    <t xml:space="preserve">Vysekání rýh ve zdi cihelné 3 x 7 cm </t>
  </si>
  <si>
    <t>D1.4.1.3:2+5,5+10,5+10+2+6+3</t>
  </si>
  <si>
    <t>974031124R00</t>
  </si>
  <si>
    <t xml:space="preserve">Vysekání rýh ve zdi cihelné 3 x 15 cm </t>
  </si>
  <si>
    <t>974031132R00</t>
  </si>
  <si>
    <t xml:space="preserve">Vysekání rýh ve zdi cihelné 5 x 7 cm </t>
  </si>
  <si>
    <t>D.1.4.3.1:4,5+10,1+5+2</t>
  </si>
  <si>
    <t>974031221R00</t>
  </si>
  <si>
    <t xml:space="preserve">Vysekání rýh zeď cihelná u stropu 3 x 3 cm </t>
  </si>
  <si>
    <t>D.1.4.3.1:2</t>
  </si>
  <si>
    <t>974031222R00</t>
  </si>
  <si>
    <t xml:space="preserve">Vysekání rýh zeď cihelná u stropu 3 x 7 cm </t>
  </si>
  <si>
    <t>D1.4.1.3:20</t>
  </si>
  <si>
    <t>974031223R00</t>
  </si>
  <si>
    <t xml:space="preserve">Vysekání rýh zeď cihelná u stropu 3 x 10 cm </t>
  </si>
  <si>
    <t>974031224R00</t>
  </si>
  <si>
    <t xml:space="preserve">Vysekání rýh zeď cihelná u stropu 3 x 15 cm </t>
  </si>
  <si>
    <t>D.1.4.1.3:5</t>
  </si>
  <si>
    <t>974031232R00</t>
  </si>
  <si>
    <t xml:space="preserve">Vysekání rýh zeď cihelná u stropu 5 x 7 cm </t>
  </si>
  <si>
    <t>974031233R00</t>
  </si>
  <si>
    <t xml:space="preserve">Vysekání rýh zeď cihelná u stropu 5 x 10 cm </t>
  </si>
  <si>
    <t>978013191R00</t>
  </si>
  <si>
    <t xml:space="preserve">Otlučení omítek vnitřních stěn v rozsahu do 100 % </t>
  </si>
  <si>
    <t>D.1.1.5:</t>
  </si>
  <si>
    <t>2.2:2,5*3,2+1*2,7+2,7*1,5/2</t>
  </si>
  <si>
    <t>2.1:2,5*2,5-0,9*2+0,5*(2,2*2+1,2)</t>
  </si>
  <si>
    <t>2.5:1*6,8+(6,8+4,2)/2*1,5-0,9*2+0,5*(2,2*2+1,2)</t>
  </si>
  <si>
    <t>978015231R00</t>
  </si>
  <si>
    <t xml:space="preserve">Otlučení omítek vnějších MVC v složit.1-4 do 20 % </t>
  </si>
  <si>
    <t>978015291R00</t>
  </si>
  <si>
    <t xml:space="preserve">Otlučení omítek vnějších MVC v složit.1-4 do 100 % </t>
  </si>
  <si>
    <t>včetně očištění a vysekání spár zdiva</t>
  </si>
  <si>
    <t>1,1*13</t>
  </si>
  <si>
    <t>99</t>
  </si>
  <si>
    <t>Staveništní přesun hmot</t>
  </si>
  <si>
    <t>999281108R00</t>
  </si>
  <si>
    <t xml:space="preserve">Přesun hmot pro opravy a údržbu do výšky 12 m </t>
  </si>
  <si>
    <t>OS</t>
  </si>
  <si>
    <t>Ostatní - doplní nabízející</t>
  </si>
  <si>
    <t>121091101R00</t>
  </si>
  <si>
    <t xml:space="preserve">Geodetické zaměření a vytyčení </t>
  </si>
  <si>
    <t>kpl</t>
  </si>
  <si>
    <t>R99095001</t>
  </si>
  <si>
    <t xml:space="preserve">Dokumentace skutečného provedení stavby </t>
  </si>
  <si>
    <t>R99095002</t>
  </si>
  <si>
    <t>Náklady na ohrazení pracoviště včetně odělení od stáv. prostor</t>
  </si>
  <si>
    <t>R99095003</t>
  </si>
  <si>
    <t xml:space="preserve">Náklady na zajištění nadzemních inženýrských sítí </t>
  </si>
  <si>
    <t>R99095004</t>
  </si>
  <si>
    <t xml:space="preserve">Náklady na vyklizení prostor před zahájením prací </t>
  </si>
  <si>
    <t>Prostory v přízemí i v podkroví dotčené části objektu budou vyklizeny. Včetně vyklizení částečně dělícího bednění v půdním prostoru.</t>
  </si>
  <si>
    <t>R99095005</t>
  </si>
  <si>
    <t xml:space="preserve">Značení únikových cest tabulkami </t>
  </si>
  <si>
    <t>R99095006</t>
  </si>
  <si>
    <t xml:space="preserve">Dodávka a mont. ručních hasicích přístrojů </t>
  </si>
  <si>
    <t>R99095007</t>
  </si>
  <si>
    <t xml:space="preserve">Práce a zařízení jinde neuvedené </t>
  </si>
  <si>
    <t>713</t>
  </si>
  <si>
    <t>Izolace tepelné</t>
  </si>
  <si>
    <t>713100832R00</t>
  </si>
  <si>
    <t xml:space="preserve">Odstr. tepelné izolace z min. desek tl. do 200 mm </t>
  </si>
  <si>
    <t>Odstranění tepelné izolace dřevěné stěny skladu, izolace mezi krokvemi.</t>
  </si>
  <si>
    <t>D.1.1.2:5*3*2,5+5*2,5/2+0,5*5*2*2+2*3*5</t>
  </si>
  <si>
    <t>713111121RT1</t>
  </si>
  <si>
    <t>Izolace tepelné stropů rovných spodem, drátem 1 vrstva - materiál ve specifikaci</t>
  </si>
  <si>
    <t>D.1.1.5 :2,7*10,5+4,85*5,5+(7,5+10,1)/2*3+(10,7+5,45)/2*3</t>
  </si>
  <si>
    <t>podhled:4,35*3+4,65*3+(5,35+2,7)/2*3</t>
  </si>
  <si>
    <t>713111130RV4</t>
  </si>
  <si>
    <t>Izolace tepelné stropů, vložené mezi krokve 1 vrstva - včetně dodávky plsti  160 mm</t>
  </si>
  <si>
    <t>D.1.2.4:(10,5+7)/2*4,2+(11,7+4,4)/2*4,2+5*4,2+5*4,2+(5,55+2,1)*4,2</t>
  </si>
  <si>
    <t>4,4*7+2,1*4,9</t>
  </si>
  <si>
    <t>713111211RK4</t>
  </si>
  <si>
    <t>Montáž parozábrany krovů spodem s přelepením spojů včetně dodávky parotěsné zábrany</t>
  </si>
  <si>
    <t>D.1.1.5:2,7*10,5+4,85*5,5+(7,5+10,1)/2*3+(10,7+5,45)/2*3+4,35*3</t>
  </si>
  <si>
    <t>4,65*3+(5,35+2,7)/2*3</t>
  </si>
  <si>
    <t>713111273RS2</t>
  </si>
  <si>
    <t>Utěsnění styku s jinou konstr. pěn.páskou a lištou včetně pásky  a lišty</t>
  </si>
  <si>
    <t>D.1.1.5:10,1+10,75+4,8+4,6+5,3</t>
  </si>
  <si>
    <t>713121111R00</t>
  </si>
  <si>
    <t xml:space="preserve">Izolace tepelná podlah na sucho, jednovrstvá </t>
  </si>
  <si>
    <t>D.1.2.1:136,8746</t>
  </si>
  <si>
    <t>713121118RU1</t>
  </si>
  <si>
    <t>Montáž dilatačního pásku podél stěn včetně dodávky podlahového pásku</t>
  </si>
  <si>
    <t>D.1.2.1:(10,61+10,33)*2+5,1*2</t>
  </si>
  <si>
    <t>713131155U00</t>
  </si>
  <si>
    <t xml:space="preserve">Izol tep stěn a zákl volně </t>
  </si>
  <si>
    <t>D1.2.3:(10,55+11,5+4,85+4,65+5,325)*0,175</t>
  </si>
  <si>
    <t>713191100RT9</t>
  </si>
  <si>
    <t>Položení separační fólie včetně dodávky fólie</t>
  </si>
  <si>
    <t>713462112U00</t>
  </si>
  <si>
    <t xml:space="preserve">Izol potrubí skruž spona -DN 18 </t>
  </si>
  <si>
    <t>D.1.4.2.1:6,4*2</t>
  </si>
  <si>
    <t>713511321RT1</t>
  </si>
  <si>
    <t>Nátěr protipožární dřeva, C 1, Promadur 30 nátěr bezbarvý</t>
  </si>
  <si>
    <t>Provedení jedné vrstvy zpěňujícího protipožárního nátěru a vrstvy krycího protipožárního nátěru včetně dodávky.</t>
  </si>
  <si>
    <t>Nátěr se nanáší na očištěný povrch a je tvořen zpěňujícím nátěrem a krycím nátěrem.</t>
  </si>
  <si>
    <t>V položce je obsaženo očištění dřeva.</t>
  </si>
  <si>
    <t>D.1.4.2.1:0,18*4*2,4*5+0,12*4*0,7*11</t>
  </si>
  <si>
    <t>28375881</t>
  </si>
  <si>
    <t>Deska polystyren.  70 S Stabil tl. 50 mm</t>
  </si>
  <si>
    <t>D.1.1.6:0,7*(10,6+10,8+5,3+5+5,3)*1,05</t>
  </si>
  <si>
    <t>D1.2.3:(10,55+11,5+4,85+4,65+5,325)*0,175*1,05</t>
  </si>
  <si>
    <t>63151370.A</t>
  </si>
  <si>
    <t>Deska z minerální plsti  tl. 1200x600x40 mm</t>
  </si>
  <si>
    <t>D.1.1.5 :144,7250*1,05</t>
  </si>
  <si>
    <t>63152283</t>
  </si>
  <si>
    <t>Deska podlahová URSA TSP tl. 30 mm</t>
  </si>
  <si>
    <t>D.1.2.1:136,8746*1,05</t>
  </si>
  <si>
    <t>631547012</t>
  </si>
  <si>
    <t xml:space="preserve">Pouzdro potrubní izolační  18/10 mm </t>
  </si>
  <si>
    <t xml:space="preserve">Potrubní izolační pouzdra pro potrubí 18x1,0 s povrchovou úpravou z hliníkové folie; tl. Izolační vrstvy: 30 mm; ref.: Rockwool PIPO ALS </t>
  </si>
  <si>
    <t xml:space="preserve">V pložce jsou započteny náklady na dodávku tvarovek. </t>
  </si>
  <si>
    <t>D.1.4.2.1:6,4*2*1,05</t>
  </si>
  <si>
    <t>998713201R00</t>
  </si>
  <si>
    <t xml:space="preserve">Přesun hmot pro izolace tepelné, výšky do 6 m </t>
  </si>
  <si>
    <t>730</t>
  </si>
  <si>
    <t>Ústřední vytápění</t>
  </si>
  <si>
    <t>73012</t>
  </si>
  <si>
    <t xml:space="preserve">Vypuštění topného systému </t>
  </si>
  <si>
    <t>hod</t>
  </si>
  <si>
    <t>73013</t>
  </si>
  <si>
    <t>Napuštění topného systému upravenou vodou včetně propláchnutí a odvzdušnění systému</t>
  </si>
  <si>
    <t>6</t>
  </si>
  <si>
    <t>R730001</t>
  </si>
  <si>
    <t xml:space="preserve">Stavební přípomoce </t>
  </si>
  <si>
    <t>soubor</t>
  </si>
  <si>
    <t>R730114000</t>
  </si>
  <si>
    <t xml:space="preserve">Topná zkouška a zaregulování systému </t>
  </si>
  <si>
    <t>R730114001</t>
  </si>
  <si>
    <t xml:space="preserve">Dilatační zkouška </t>
  </si>
  <si>
    <t>R730114003</t>
  </si>
  <si>
    <t xml:space="preserve">Zaučení obsluhy </t>
  </si>
  <si>
    <t>R730254000</t>
  </si>
  <si>
    <t>733</t>
  </si>
  <si>
    <t>Rozvod potrubí</t>
  </si>
  <si>
    <t>733160801R00</t>
  </si>
  <si>
    <t xml:space="preserve">Demontáž potrubí z měděných trubek D 28 mm </t>
  </si>
  <si>
    <t>Včetně objímek, návlekové izolace a zaslepení v místě napojení.</t>
  </si>
  <si>
    <t>15*2</t>
  </si>
  <si>
    <t>733164103R00</t>
  </si>
  <si>
    <t xml:space="preserve">Montáž potrubí z měděných trubek D 18 mm </t>
  </si>
  <si>
    <t>Položka obsahuje i náklady na dodávku a montáž závěsů.</t>
  </si>
  <si>
    <t>Včetně napojení na stávající potrubní systém.</t>
  </si>
  <si>
    <t>D.1.4.2.1:34*2</t>
  </si>
  <si>
    <t>R733191112</t>
  </si>
  <si>
    <t>Krytky  a prostupové tvarovky pro trubky Cu 18x1,0</t>
  </si>
  <si>
    <t>D.1.4.2.1:2+4*2</t>
  </si>
  <si>
    <t>19631311</t>
  </si>
  <si>
    <t>Trubka měděná 15 x 1,0 mm</t>
  </si>
  <si>
    <t>D.1.4.2.1:3,2*2</t>
  </si>
  <si>
    <t>19631312</t>
  </si>
  <si>
    <t>Trubka měděná 18 x 1,0 mm</t>
  </si>
  <si>
    <t>D.1.4.2.1:37*2</t>
  </si>
  <si>
    <t>998733201R00</t>
  </si>
  <si>
    <t xml:space="preserve">Přesun hmot pro rozvody potrubí, výšky do 6 m </t>
  </si>
  <si>
    <t>734</t>
  </si>
  <si>
    <t>Armatury</t>
  </si>
  <si>
    <t>734211111R00</t>
  </si>
  <si>
    <t xml:space="preserve">Ventily odvzdušňovací ot.těles </t>
  </si>
  <si>
    <t>D.1.4.2.1:5</t>
  </si>
  <si>
    <t>734264773R00</t>
  </si>
  <si>
    <t xml:space="preserve">Šroubení svěrné na měď </t>
  </si>
  <si>
    <t>D.1.4.2.1:10</t>
  </si>
  <si>
    <t>R734226111</t>
  </si>
  <si>
    <t xml:space="preserve">Ventil regulační s termostatickou hlavicí </t>
  </si>
  <si>
    <t>Termostatická hlavice, ref. Heimeier K</t>
  </si>
  <si>
    <t>R734261312</t>
  </si>
  <si>
    <t xml:space="preserve">Šroubení radiátorové </t>
  </si>
  <si>
    <t>Rohové připojovací šroubení DN15, ref. Heimeier Vekolux</t>
  </si>
  <si>
    <t>998734201R00</t>
  </si>
  <si>
    <t xml:space="preserve">Přesun hmot pro armatury, výšky do 6 m </t>
  </si>
  <si>
    <t>735</t>
  </si>
  <si>
    <t>Otopná tělesa</t>
  </si>
  <si>
    <t>735151821R00</t>
  </si>
  <si>
    <t xml:space="preserve">Demontáž otopných těles panelových </t>
  </si>
  <si>
    <t>Včetně konzol a uzavírací armatury</t>
  </si>
  <si>
    <t>D.1.4.2.1:1</t>
  </si>
  <si>
    <t>735158220R00</t>
  </si>
  <si>
    <t xml:space="preserve">Tlakové zkoušky panelových těles 2řadých </t>
  </si>
  <si>
    <t>735159523R00</t>
  </si>
  <si>
    <t xml:space="preserve">Montáž panel.těles 2řadých, s odvzduš.,1200 mm </t>
  </si>
  <si>
    <t>48457577.A</t>
  </si>
  <si>
    <t>Těleso otopné des. Radik typ 22 VK v. 600 dl. 600</t>
  </si>
  <si>
    <t xml:space="preserve">Otopné ocelové deskové těleso se zabudovaným vnitřním propojovacím rozvodem a ventilovou vložkou, s možností spodního připojení na otopnou soustavu, je určeno pro otopné soustavy s nuceným oběhem. </t>
  </si>
  <si>
    <t>cena včetně uchycení</t>
  </si>
  <si>
    <t>D.1.4.2.1:2</t>
  </si>
  <si>
    <t>48457579.A</t>
  </si>
  <si>
    <t>Těleso otopné des. Radik typ 22 VK v. 600 dl. 800</t>
  </si>
  <si>
    <t>48457581.A</t>
  </si>
  <si>
    <t>Těleso otopné des. Radik typ 22 VK v. 600 dl. 1000</t>
  </si>
  <si>
    <t>48457582</t>
  </si>
  <si>
    <t>Těleso otopné des. Radik typ 22 VK v. 600 dl. 1100</t>
  </si>
  <si>
    <t>998735201R00</t>
  </si>
  <si>
    <t xml:space="preserve">Přesun hmot pro otopná tělesa, výšky do 6 m </t>
  </si>
  <si>
    <t>762</t>
  </si>
  <si>
    <t>Konstrukce tesařské</t>
  </si>
  <si>
    <t>762084111R00</t>
  </si>
  <si>
    <t xml:space="preserve">Příplatek za práce ve výšce do 8 m, bez podlahy </t>
  </si>
  <si>
    <t>D.1.2.4:39</t>
  </si>
  <si>
    <t>762084211R00</t>
  </si>
  <si>
    <t xml:space="preserve">Příplatek pro bednění a laťování ve výšce 4 - 12 m </t>
  </si>
  <si>
    <t>D.1.2.4:38</t>
  </si>
  <si>
    <t>762088116R00</t>
  </si>
  <si>
    <t xml:space="preserve">Zakrývání provizorní plachtou 15x20m,vč.odstranění </t>
  </si>
  <si>
    <t>D.1.2.4:2</t>
  </si>
  <si>
    <t>762111811R00</t>
  </si>
  <si>
    <t xml:space="preserve">Demontáž stěn z hranolků, fošen nebo latí </t>
  </si>
  <si>
    <t>Dřevěná nosná konstrukce stěn skladu, včetně rámu a křídla dveří skladu.</t>
  </si>
  <si>
    <t>D.1.2.4:25</t>
  </si>
  <si>
    <t>762112811R00</t>
  </si>
  <si>
    <t xml:space="preserve">Demontáž stěn z polohraněného řeziva </t>
  </si>
  <si>
    <t>D.1.2.4:5*3*2,5+5*2,5/2</t>
  </si>
  <si>
    <t>762134811R00</t>
  </si>
  <si>
    <t xml:space="preserve">Demontáž bednění stěn </t>
  </si>
  <si>
    <t>Bednění stěn tvoří oboustraně konstrukční desky a jedbostraně lignopor.</t>
  </si>
  <si>
    <t>D.1.2.4:(5*3*2,5+5*2,5/2)*2+25</t>
  </si>
  <si>
    <t>762311103R00</t>
  </si>
  <si>
    <t xml:space="preserve">Montáž kotevních želez, příložek, patek, táhel </t>
  </si>
  <si>
    <t>ukotvení vaznic, sloupků, pozednice</t>
  </si>
  <si>
    <t>D.1.2.4:49</t>
  </si>
  <si>
    <t>762313112R00</t>
  </si>
  <si>
    <t xml:space="preserve">Montáž svorníků, šroubů délky 300 mm </t>
  </si>
  <si>
    <t>D.1.2.4:15</t>
  </si>
  <si>
    <t>762331811R00</t>
  </si>
  <si>
    <t xml:space="preserve">Demontáž konstrukcí krovů z hranolů do 120 cm2 </t>
  </si>
  <si>
    <t>D.1.2.4:6,5*2+4,5*4+3,5*2</t>
  </si>
  <si>
    <t>762331812R00</t>
  </si>
  <si>
    <t xml:space="preserve">Demontáž konstrukcí krovů z hranolů do 224 cm2 </t>
  </si>
  <si>
    <t>D.1.2.4:6+5+6+11+10+1,5*16+8,5+9,5+10*2+7+5,8+4,8+3,5+2,5</t>
  </si>
  <si>
    <t>9,5*5+6,5*2+7,5+5*2+4*2+2,5*2+1,3+2,6+4,5+5,2+4,7+3,5+2,5</t>
  </si>
  <si>
    <t>2,6*2+4*2+5*2+6*2+5,5+5,5+4,5+3,5+2,5</t>
  </si>
  <si>
    <t>762331813R00</t>
  </si>
  <si>
    <t xml:space="preserve">Demontáž konstrukcí krovů z hranolů do 288 cm2 </t>
  </si>
  <si>
    <t>D.1.2.4:2,5*2+4+7,5*2+5*2+3+2,4*8+2,4*2+3*2+1,5+3,5*7</t>
  </si>
  <si>
    <t>762331814R00</t>
  </si>
  <si>
    <t xml:space="preserve">Demontáž konstrukcí krovů z hranolů do 450 cm2 </t>
  </si>
  <si>
    <t>D.1.2.4:5,5+3,5+3,5+8*2+11*2+10,5+3</t>
  </si>
  <si>
    <t>762332120R00</t>
  </si>
  <si>
    <t xml:space="preserve">Montáž vázaných krovů pravidelných do 224 cm2 </t>
  </si>
  <si>
    <t>D.1.2.4:5*5+1*3+1,45*11+4*2+5+5+9,5*2+9+7,2*6+5+4,9+3,65+2,7+1,4</t>
  </si>
  <si>
    <t>9,5+1+2,2+3,3+4,6+5,7+5+4,9+3,7+2,5+1,35</t>
  </si>
  <si>
    <t>0,9+2+3,3+4,4+5,6+5,8+3,6+5,3+4,2+3+1,8+0,7</t>
  </si>
  <si>
    <t>0,9+2,1+3,2+4,45+5,6+5+4,2+3,2+2,1+1</t>
  </si>
  <si>
    <t>1+2,1+3,2+4,45+5,8+6,5</t>
  </si>
  <si>
    <t>762332130R00</t>
  </si>
  <si>
    <t xml:space="preserve">Montáž vázaných krovů pravidelných do 288 cm2 </t>
  </si>
  <si>
    <t>D.1.2.4:10,4+11,4+5,1+4,8+5,6</t>
  </si>
  <si>
    <t>762332140R00</t>
  </si>
  <si>
    <t xml:space="preserve">Montáž vázaných krovů pravidelných do 450 cm2 </t>
  </si>
  <si>
    <t>D.1.2.4:7,5*2+4,4+4,9+2,6+3*5</t>
  </si>
  <si>
    <t>762341610RT2</t>
  </si>
  <si>
    <t>Bednění okapových říms z prken hrubých včetně dodávky řeziva prkna tl. 24 mm</t>
  </si>
  <si>
    <t>D.1.1.5:(11+12+5,2+5,1+6,1)*0,6</t>
  </si>
  <si>
    <t>762341811R00</t>
  </si>
  <si>
    <t xml:space="preserve">Demontáž bednění střech rovných z prken hrubých </t>
  </si>
  <si>
    <t>D.1.1.5:6,5*7/2+(4,7+2,5)/2*7+35</t>
  </si>
  <si>
    <t>762341911R00</t>
  </si>
  <si>
    <t xml:space="preserve">Vyřezání otvorů střech, v laťování pl. do 1 m2 </t>
  </si>
  <si>
    <t>D.1.2.4:1*0,7*3</t>
  </si>
  <si>
    <t>762341913R00</t>
  </si>
  <si>
    <t xml:space="preserve">Vyřezání otvorů střech, v laťování pl. do 4 m2 </t>
  </si>
  <si>
    <t>D.1.2.4:1,9*1,5*2</t>
  </si>
  <si>
    <t>762342203RT4</t>
  </si>
  <si>
    <t>Montáž laťování střech, vzdálenost latí 22 - 36 cm včetně dodávky řeziva, latě 4/6 cm</t>
  </si>
  <si>
    <t>Impregnace řeziva v ceně</t>
  </si>
  <si>
    <t>D.1.2.4:(10,18+4,8)/2*7,4+12,3*7,4/2+9,7*4,1+9,7*3,8+6,1*6,9/2</t>
  </si>
  <si>
    <t>762342204RT4</t>
  </si>
  <si>
    <t>Montáž kontralatí přibitím včetně dodávky řeziva, latě 4/6 cm</t>
  </si>
  <si>
    <t>762342811R00</t>
  </si>
  <si>
    <t xml:space="preserve">Demontáž laťování střech, rozteč latí do 22 cm </t>
  </si>
  <si>
    <t>D.1.2.4:(6,8+5)/2*5,3+(6,8+4,8)/2*2,2+6,8*12,5/2+(11,5+5)/2*7,4</t>
  </si>
  <si>
    <t>762343101R00</t>
  </si>
  <si>
    <t xml:space="preserve">Montáž roštu pro tepelnou izolaci </t>
  </si>
  <si>
    <t>D.1.2.4:5*5+4,5+2,4*6</t>
  </si>
  <si>
    <t>(4,5*7+5*2,3)/0,5*1,1+(4,5+10,7)/2*4/0,5*1,1+4,9*4/0,5*1,1</t>
  </si>
  <si>
    <t>(7+10,15)/2*4/0,5*1,1+4,6*4/0,5*1,1+(5,3+2,1)/2*4/0,5*1,1</t>
  </si>
  <si>
    <t>762395000R00</t>
  </si>
  <si>
    <t xml:space="preserve">Spojovací a ochranné prostředky pro střechy </t>
  </si>
  <si>
    <t>D.1.2.4:198,611*0,00733*1,1+198,611*0,00264*1,1</t>
  </si>
  <si>
    <t>(11+12+5,2+5,1+6,1)*0,6*0,03</t>
  </si>
  <si>
    <t>762795000R00</t>
  </si>
  <si>
    <t xml:space="preserve">Spojovací prostředky pro vázané konstrukce </t>
  </si>
  <si>
    <t>D.1.2.4:0,3942+3,4961+0,2526+1,1286+1,1817+0,5346+1,2783</t>
  </si>
  <si>
    <t>762811811R00</t>
  </si>
  <si>
    <t xml:space="preserve">Demontáž záklopů z hrubých prken tl. do 3,2 cm </t>
  </si>
  <si>
    <t>D.1.2.4:9,9*10,2+4,7*5,05</t>
  </si>
  <si>
    <t>762822820R00</t>
  </si>
  <si>
    <t xml:space="preserve">Demontáž stropnic z řeziva o pl.do 288 cm2 </t>
  </si>
  <si>
    <t>D.1.2.4:3*11</t>
  </si>
  <si>
    <t>762822840R00</t>
  </si>
  <si>
    <t xml:space="preserve">Demontáž stropnic z řeziva o pl.do 540 cm2 </t>
  </si>
  <si>
    <t>D.1.2.4:7,5*11+4,5*6</t>
  </si>
  <si>
    <t>762841812R00</t>
  </si>
  <si>
    <t xml:space="preserve">Demontáž podbíjení obkladů stropů s omítkou </t>
  </si>
  <si>
    <t>762841822U00</t>
  </si>
  <si>
    <t xml:space="preserve">Dmtž podhled -60° desky tvrdé </t>
  </si>
  <si>
    <t>D.1.2.4:2*3*5</t>
  </si>
  <si>
    <t>762911121R00</t>
  </si>
  <si>
    <t xml:space="preserve">Impregnace řeziva tlakovakuová </t>
  </si>
  <si>
    <t>36,3*0,12*0,06*1,1+353,1*0,04*0,06*1,1</t>
  </si>
  <si>
    <t>D.1.1.5:(11+12+5,2+5,1+6,1)*0,6*0,03</t>
  </si>
  <si>
    <t>R762999991</t>
  </si>
  <si>
    <t xml:space="preserve">Zakrývání a ochránění vnitřních podlah </t>
  </si>
  <si>
    <t>Zakrytí a ochrana stávajících podlah netkan textilií a deskami OSB.</t>
  </si>
  <si>
    <t>D.1.1.1:75+5*4+30</t>
  </si>
  <si>
    <t>R762999992</t>
  </si>
  <si>
    <t xml:space="preserve">Dočasné zabednění prostupu </t>
  </si>
  <si>
    <t>Zabednění chodby ke scodišti.</t>
  </si>
  <si>
    <t>Dřevěné sloupky, OSb desky, netkaná textilie</t>
  </si>
  <si>
    <t>D.1.1.1:3,5*1,8</t>
  </si>
  <si>
    <t>55399994</t>
  </si>
  <si>
    <t>Kotvy, úhelníky apod.atypické výrobky</t>
  </si>
  <si>
    <t>kg</t>
  </si>
  <si>
    <t>D.1.2.4:49*2,1</t>
  </si>
  <si>
    <t>60512687</t>
  </si>
  <si>
    <t>Fošna SM/BO I.jak tl.30-60mm dl. do 6m š.120-240mm</t>
  </si>
  <si>
    <t>D.1.2.4:6*2,4*0,06*0,12*1,1</t>
  </si>
  <si>
    <t>60512695</t>
  </si>
  <si>
    <t>Fošna SM/BO I.jak tl.70-80mm dl. do 6m š.120-240mm</t>
  </si>
  <si>
    <t>D.1.2.4:(5*8+4,5)*0,08*0,16*1,1</t>
  </si>
  <si>
    <t>60515208</t>
  </si>
  <si>
    <t>Hranol I.jak 10x16cm</t>
  </si>
  <si>
    <t>D.1.2.4:0,1*0,16*8*1,1+0,1*0,16*190,64*1,1</t>
  </si>
  <si>
    <t>60515214</t>
  </si>
  <si>
    <t>Hranol I.jak 12x12cm</t>
  </si>
  <si>
    <t>D.1.2.4:0,12*0,12*1,45*11*1,1</t>
  </si>
  <si>
    <t>60515226</t>
  </si>
  <si>
    <t>Hranol I.jak 12x18cm</t>
  </si>
  <si>
    <t>D.1.2.4:0,12*0,18*(5+5)*1,1+0,12*0,18*(9,5*2+9)*1,1+0,12*0,18*9,5*1,1</t>
  </si>
  <si>
    <t>60515256</t>
  </si>
  <si>
    <t>Hranol I.jak 16x18cm</t>
  </si>
  <si>
    <t>D.1.2.4:0,16*0,18*(10,4+11,4+5,1+4,8+5,6)*1,1</t>
  </si>
  <si>
    <t>60515268</t>
  </si>
  <si>
    <t>Hranol I.jak18x18cm</t>
  </si>
  <si>
    <t>D.1.2.4:0,18*0,18*3*5*1,1</t>
  </si>
  <si>
    <t>60515274</t>
  </si>
  <si>
    <t>Hranol I.jak18x25cm</t>
  </si>
  <si>
    <t>D.1.2.4:0,18*0,24*(7,5*2+4,4+4,9+2,6)*1,1</t>
  </si>
  <si>
    <t>60517111</t>
  </si>
  <si>
    <t>Lať střešní 40x60 mm</t>
  </si>
  <si>
    <t>D.1.2.4:353,1*0,04*0,06*1,1</t>
  </si>
  <si>
    <t>998762202R00</t>
  </si>
  <si>
    <t xml:space="preserve">Přesun hmot pro tesařské konstrukce, výšky do 12 m </t>
  </si>
  <si>
    <t>764</t>
  </si>
  <si>
    <t>Konstrukce klempířské</t>
  </si>
  <si>
    <t>764231491R00</t>
  </si>
  <si>
    <t xml:space="preserve">Montáž lemování zdí lakovaný plech tl. 0,6 </t>
  </si>
  <si>
    <t>Ocelový lakovaný plech tl. 0,6mm</t>
  </si>
  <si>
    <t>D.1.1.1:</t>
  </si>
  <si>
    <t>K1 :4,7</t>
  </si>
  <si>
    <t>K2:7,5</t>
  </si>
  <si>
    <t>764311831R00</t>
  </si>
  <si>
    <t xml:space="preserve">Demontáž krytiny do 25 m2, do 45° </t>
  </si>
  <si>
    <t>Krytina z AL šablom</t>
  </si>
  <si>
    <t>Včetně denontáže lemování zdí, úžlabí, nároží  výlezů na střechu.</t>
  </si>
  <si>
    <t>D.1.1.2:(6,8+5)/2*5,3+(6,8+4,8)/2*2,2+6,8*12,5/2+(11,5+5)/2*7,4</t>
  </si>
  <si>
    <t>764352811R00</t>
  </si>
  <si>
    <t xml:space="preserve">Demontáž žlabů půlkruh. rovných, rš 330 mm, do 45° </t>
  </si>
  <si>
    <t>včetně háků</t>
  </si>
  <si>
    <t>D.1.1.2:11+12,5+5+4,7+6</t>
  </si>
  <si>
    <t>764361810R00</t>
  </si>
  <si>
    <t xml:space="preserve">Demontáž střešního okna ve vlnité krytině, do 30° </t>
  </si>
  <si>
    <t>D.1.1.2:</t>
  </si>
  <si>
    <t>764454801R00</t>
  </si>
  <si>
    <t xml:space="preserve">Demontáž odpadních trub kruhových,D 75 a 100 mm </t>
  </si>
  <si>
    <t>Včetně úpravy napojení</t>
  </si>
  <si>
    <t>D.1.1.2:9</t>
  </si>
  <si>
    <t>D.1.1.7:1</t>
  </si>
  <si>
    <t>764721116U00</t>
  </si>
  <si>
    <t xml:space="preserve">Oplechování říms rš 400 </t>
  </si>
  <si>
    <t>K5:38</t>
  </si>
  <si>
    <t>764919221R00</t>
  </si>
  <si>
    <t>M. oplech. okapů z lakovaných plechů na šikmé střeše</t>
  </si>
  <si>
    <t>lakovaný plech tl. 0,6mm</t>
  </si>
  <si>
    <t>K4:39*2</t>
  </si>
  <si>
    <t>764919921R00</t>
  </si>
  <si>
    <t xml:space="preserve">M úžlabí z  ocel.lakovaného plechu do rš 500 mm </t>
  </si>
  <si>
    <t>D.1.1.7:8,5</t>
  </si>
  <si>
    <t>764908105R00</t>
  </si>
  <si>
    <t xml:space="preserve">Žlab podokapní půlkruhový R,velikost 150 mm </t>
  </si>
  <si>
    <t>Ocelový lakovaný plech v hnědé barvě</t>
  </si>
  <si>
    <t>Položka obsahuje dodávku a montáž žlabů včetně háků, čel, rohů, rovných hrdel a dilatací.</t>
  </si>
  <si>
    <t>V položkách jsou zakalkulovány náklady na dodávku a montáž klempířských prvků včetně spojovacího materiálu.</t>
  </si>
  <si>
    <t>V položkách jsou zakalkulovány náklady na opravy povrchu poškozeného při montáži nátěrem.</t>
  </si>
  <si>
    <t>D.1.1.7:(6,3+5,1)*2+12,5+4,8</t>
  </si>
  <si>
    <t>R764751112</t>
  </si>
  <si>
    <t xml:space="preserve">Roury odpad ocel. lak. D100 </t>
  </si>
  <si>
    <t>Položka obsahuje dodávku a montáž zděří, manžet, odboček, kolen, odskoků, napojení na lapače splavenin, přechodových kusů a stávajících svodů.</t>
  </si>
  <si>
    <t>D.1.1.7:1,5+1,5+7</t>
  </si>
  <si>
    <t>553448322</t>
  </si>
  <si>
    <t xml:space="preserve">Štítové lemování rš 330 ocel.lakovaný plech </t>
  </si>
  <si>
    <t>Přední lemování</t>
  </si>
  <si>
    <t>K1 :5</t>
  </si>
  <si>
    <t>553448326</t>
  </si>
  <si>
    <t xml:space="preserve">Lemování rš 400 ocel.lakovaný plech tl. 0,6 mm </t>
  </si>
  <si>
    <t>Lemování boční s vodní drážkou</t>
  </si>
  <si>
    <t>K2:8</t>
  </si>
  <si>
    <t>553507330</t>
  </si>
  <si>
    <t xml:space="preserve">Plech okapový lakovaný </t>
  </si>
  <si>
    <t>Ocelový lakovaný plech tl. 0,6mm kus dl.2000mm</t>
  </si>
  <si>
    <t>K4:42</t>
  </si>
  <si>
    <t>553507331</t>
  </si>
  <si>
    <t xml:space="preserve">Oplechování římsy Rš 400mm </t>
  </si>
  <si>
    <t>Ocelový lakovaný plech tl. 0,6mm r.š. 400mm, kus dl.2000mm</t>
  </si>
  <si>
    <t>K5:20</t>
  </si>
  <si>
    <t>553507401</t>
  </si>
  <si>
    <t xml:space="preserve">Úžlabí </t>
  </si>
  <si>
    <t>Včetně těsnícího pásu úžlabí klínového</t>
  </si>
  <si>
    <t>D.1.1.7:5</t>
  </si>
  <si>
    <t>998764201R00</t>
  </si>
  <si>
    <t xml:space="preserve">Přesun hmot pro klempířské konstr., výšky do 6 m </t>
  </si>
  <si>
    <t>765</t>
  </si>
  <si>
    <t>Krytiny tvrdé</t>
  </si>
  <si>
    <t>765115121U00</t>
  </si>
  <si>
    <t xml:space="preserve">Mtž ukončení hřebenáče </t>
  </si>
  <si>
    <t>D.1.1.7:3</t>
  </si>
  <si>
    <t>765311524RU1</t>
  </si>
  <si>
    <t>Krytina z bobrovek střech slož.,korunová, do malty režné tašky kulatý řez, vč. doplňkových tašek</t>
  </si>
  <si>
    <t>Dodávka a montáž tašky základní, poloviční, okapové a větrací ( kulatý řez tašek ) včetně pokrývačské malty.</t>
  </si>
  <si>
    <t>V položkách střech jsou zakalkulovány i náklady na tašky doplňkové.</t>
  </si>
  <si>
    <t>765311531R00</t>
  </si>
  <si>
    <t xml:space="preserve">Hřeben bobrovka, hřebenáči č.1 nos. pás s kartáči </t>
  </si>
  <si>
    <t xml:space="preserve">V položkách hřebenů a nároží na sucho a oken střešních jsou zakalkulovány i náklady na hřebenovou, nárožní nebo ztužující lať. </t>
  </si>
  <si>
    <t>D.1.1.7:4,8</t>
  </si>
  <si>
    <t>765311541R00</t>
  </si>
  <si>
    <t xml:space="preserve">Nároží bobrovka, hřebenáči č.1 nos. pás s kartáči </t>
  </si>
  <si>
    <t>D.1.1.7:9,5*2+9</t>
  </si>
  <si>
    <t>765311583R00</t>
  </si>
  <si>
    <t xml:space="preserve">Bobrovka -  přiřezání a uchycení tašek </t>
  </si>
  <si>
    <t>D.1.1.7:(9,5*2+9)*2+9,5*2</t>
  </si>
  <si>
    <t>765311711R00</t>
  </si>
  <si>
    <t xml:space="preserve">Hřebenáč rozdělovací </t>
  </si>
  <si>
    <t>765311723R00</t>
  </si>
  <si>
    <t xml:space="preserve">Větrací mřížka okapní 5000 x 100 mm </t>
  </si>
  <si>
    <t>D.1.1.7:(4,85+6,1)*2+4,65+12,3</t>
  </si>
  <si>
    <t>765799301R00</t>
  </si>
  <si>
    <t xml:space="preserve">Demontáž podstřešní fólie </t>
  </si>
  <si>
    <t>D.1.1.7:6,5*7/2+(4,7+2,5)/2*7</t>
  </si>
  <si>
    <t>(6,8+5)/2*5,3+(6,8+4,8)/2*2,2+6,8*12,5/2+(11,5+5)/2*7,4</t>
  </si>
  <si>
    <t>765799311RK7</t>
  </si>
  <si>
    <t xml:space="preserve">Montáž fólie na krokve přibitím se slepením spojů </t>
  </si>
  <si>
    <t xml:space="preserve">Položka obsahuje kontaktní difúzní pojistnou  hydroizolaci </t>
  </si>
  <si>
    <t>596601813</t>
  </si>
  <si>
    <t>Ukončení hřebenáče  režné</t>
  </si>
  <si>
    <t>D.1.1.7:3+1</t>
  </si>
  <si>
    <t>673522305</t>
  </si>
  <si>
    <t>Fólie difuzní</t>
  </si>
  <si>
    <t>D.1.2.4:198,611*1,15</t>
  </si>
  <si>
    <t>998765102R00</t>
  </si>
  <si>
    <t xml:space="preserve">Přesun hmot pro krytiny tvrdé, výšky do 12 m </t>
  </si>
  <si>
    <t>766</t>
  </si>
  <si>
    <t>Konstrukce truhlářské</t>
  </si>
  <si>
    <t>766624043R00</t>
  </si>
  <si>
    <t xml:space="preserve">Montáž střešních oken rozměr 78/140 - 160 cm </t>
  </si>
  <si>
    <t>766624046R00</t>
  </si>
  <si>
    <t xml:space="preserve">Montáž střešních oken rozměr 66/118 cm </t>
  </si>
  <si>
    <t>766624047R00</t>
  </si>
  <si>
    <t xml:space="preserve">Montáž zateplovací sady pro střešní okna </t>
  </si>
  <si>
    <t>7</t>
  </si>
  <si>
    <t>766624064R00</t>
  </si>
  <si>
    <t xml:space="preserve">Montáž zastiňujících rolet střešních oken </t>
  </si>
  <si>
    <t>766661112R00</t>
  </si>
  <si>
    <t xml:space="preserve">Montáž dveří do zárubně,otevíravých 1kř.do 0,8 m </t>
  </si>
  <si>
    <t>Včetně dokování zámků, klik a štítků</t>
  </si>
  <si>
    <t>5</t>
  </si>
  <si>
    <t>766661422R00</t>
  </si>
  <si>
    <t xml:space="preserve">Montáž dveří protipožárních 1kříd. nad 80 cm </t>
  </si>
  <si>
    <t>D:</t>
  </si>
  <si>
    <t>766695213R00</t>
  </si>
  <si>
    <t xml:space="preserve">Montáž prahů dveří jednokřídlových š. nad 10 cm </t>
  </si>
  <si>
    <t>D.1.1.5:6</t>
  </si>
  <si>
    <t>R766691914</t>
  </si>
  <si>
    <t xml:space="preserve">Vyvěšení a zpětné zavěš. dřevěné křídlo -2m2 dveře </t>
  </si>
  <si>
    <t>Vyvěšení, uložení a zpětné zavěš. dřevěné křídlo -2m2 dveře. včetně vnitrostaveništního přesunu.</t>
  </si>
  <si>
    <t>61187158</t>
  </si>
  <si>
    <t>Prah dubový délka 80 cm šířka 12 cm tl. 2 cm</t>
  </si>
  <si>
    <t>61187181</t>
  </si>
  <si>
    <t>Prah dubový délka 90 cm šířka 15 cm tl. 2 cm</t>
  </si>
  <si>
    <t>55345500</t>
  </si>
  <si>
    <t xml:space="preserve">Dveře požární 1kříd.-EW 15 DP3-C 90x197 cm </t>
  </si>
  <si>
    <t>Jednokřídlové plné hladké dřevěné, povrch laminát HPL,</t>
  </si>
  <si>
    <t>Barva bude upřesněna</t>
  </si>
  <si>
    <t>Kování štítkové, vnitřní klika-klika.</t>
  </si>
  <si>
    <t>Cylindrická stavební vložka</t>
  </si>
  <si>
    <t>Požární odolnost dveří a zárubně EW15/DP3-C3</t>
  </si>
  <si>
    <t>61140176</t>
  </si>
  <si>
    <t xml:space="preserve">Roleta vnitřní  pro okno střešní  66x94 cm </t>
  </si>
  <si>
    <t>61140180</t>
  </si>
  <si>
    <t xml:space="preserve">Roleta vnitřní  pro okno střešní  78x138 cm </t>
  </si>
  <si>
    <t>61140251.A</t>
  </si>
  <si>
    <t xml:space="preserve">Okno střešní  š. 66 x v.97,8 cm </t>
  </si>
  <si>
    <t>Střešní okno kyvné s dolním otevíráním, včetně lemování.</t>
  </si>
  <si>
    <t>Rám okna dřevěný, klika - zinek.</t>
  </si>
  <si>
    <t>Izolační dvojsklo Uw= max 1,30 W/m2K .</t>
  </si>
  <si>
    <t>Vnitřní zastiňovací roleta.</t>
  </si>
  <si>
    <t xml:space="preserve">                   </t>
  </si>
  <si>
    <t>61140254.A</t>
  </si>
  <si>
    <t xml:space="preserve">Okno střešní š. 78 x v.140 cm </t>
  </si>
  <si>
    <t>Sestava dvou oken - kombi osazení s prefabrikovanou krokví, zapuštěná montáž.</t>
  </si>
  <si>
    <t>61140264</t>
  </si>
  <si>
    <t xml:space="preserve">Kombi lemování  okna 78x140 cm </t>
  </si>
  <si>
    <t>Sestava dvou oken - kombi osazení s prefabrikovanou krokví.</t>
  </si>
  <si>
    <t>61140281.A</t>
  </si>
  <si>
    <t xml:space="preserve">Lemování okna  66x97,8 cm </t>
  </si>
  <si>
    <t>611405902</t>
  </si>
  <si>
    <t xml:space="preserve">Sada zateplovací  66x97,8 cm </t>
  </si>
  <si>
    <t>611405906</t>
  </si>
  <si>
    <t xml:space="preserve">Sada zateplovací 78x140 cm </t>
  </si>
  <si>
    <t>611601203</t>
  </si>
  <si>
    <t>Dveře vnitřní HPL  plné  1kř. 80x197 cm Včetně zámku, klik, kování a štítků</t>
  </si>
  <si>
    <t>998766201R00</t>
  </si>
  <si>
    <t xml:space="preserve">Přesun hmot pro truhlářské konstr., výšky do 6 m </t>
  </si>
  <si>
    <t>767</t>
  </si>
  <si>
    <t>Konstrukce zámečnické</t>
  </si>
  <si>
    <t>767392802R00</t>
  </si>
  <si>
    <t xml:space="preserve">Demontáž krytin střech z plechů, šroubovaných </t>
  </si>
  <si>
    <t>6,5*7/2</t>
  </si>
  <si>
    <t>(4,7+2,5)/2*7</t>
  </si>
  <si>
    <t>767649191R00</t>
  </si>
  <si>
    <t xml:space="preserve">Montáž doplňků dveří, samozavírače hydraulického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</si>
</sst>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46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18" borderId="11" xfId="0" applyFont="1" applyFill="1" applyBorder="1" applyAlignment="1">
      <alignment horizontal="left"/>
    </xf>
    <xf numFmtId="0" fontId="25" fillId="18" borderId="12" xfId="0" applyFont="1" applyFill="1" applyBorder="1" applyAlignment="1">
      <alignment horizontal="centerContinuous"/>
    </xf>
    <xf numFmtId="49" fontId="26" fillId="18" borderId="13" xfId="0" applyNumberFormat="1" applyFont="1" applyFill="1" applyBorder="1" applyAlignment="1">
      <alignment horizontal="left"/>
    </xf>
    <xf numFmtId="49" fontId="25" fillId="18" borderId="12" xfId="0" applyNumberFormat="1" applyFont="1" applyFill="1" applyBorder="1" applyAlignment="1">
      <alignment horizontal="centerContinuous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49" fontId="25" fillId="0" borderId="18" xfId="0" applyNumberFormat="1" applyFont="1" applyBorder="1" applyAlignment="1">
      <alignment/>
    </xf>
    <xf numFmtId="49" fontId="25" fillId="0" borderId="17" xfId="0" applyNumberFormat="1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24" fillId="18" borderId="16" xfId="0" applyNumberFormat="1" applyFont="1" applyFill="1" applyBorder="1" applyAlignment="1">
      <alignment/>
    </xf>
    <xf numFmtId="49" fontId="23" fillId="18" borderId="17" xfId="0" applyNumberFormat="1" applyFont="1" applyFill="1" applyBorder="1" applyAlignment="1">
      <alignment/>
    </xf>
    <xf numFmtId="49" fontId="24" fillId="18" borderId="18" xfId="0" applyNumberFormat="1" applyFont="1" applyFill="1" applyBorder="1" applyAlignment="1">
      <alignment/>
    </xf>
    <xf numFmtId="49" fontId="23" fillId="18" borderId="18" xfId="0" applyNumberFormat="1" applyFont="1" applyFill="1" applyBorder="1" applyAlignment="1">
      <alignment/>
    </xf>
    <xf numFmtId="0" fontId="25" fillId="0" borderId="19" xfId="0" applyFont="1" applyFill="1" applyBorder="1" applyAlignment="1">
      <alignment/>
    </xf>
    <xf numFmtId="3" fontId="2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18" borderId="21" xfId="0" applyNumberFormat="1" applyFont="1" applyFill="1" applyBorder="1" applyAlignment="1">
      <alignment/>
    </xf>
    <xf numFmtId="49" fontId="23" fillId="18" borderId="22" xfId="0" applyNumberFormat="1" applyFont="1" applyFill="1" applyBorder="1" applyAlignment="1">
      <alignment/>
    </xf>
    <xf numFmtId="49" fontId="24" fillId="18" borderId="0" xfId="0" applyNumberFormat="1" applyFont="1" applyFill="1" applyBorder="1" applyAlignment="1">
      <alignment/>
    </xf>
    <xf numFmtId="49" fontId="23" fillId="18" borderId="0" xfId="0" applyNumberFormat="1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NumberFormat="1" applyFont="1" applyBorder="1" applyAlignment="1">
      <alignment/>
    </xf>
    <xf numFmtId="0" fontId="2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7" fillId="0" borderId="27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24" fillId="18" borderId="29" xfId="0" applyFont="1" applyFill="1" applyBorder="1" applyAlignment="1">
      <alignment horizontal="left"/>
    </xf>
    <xf numFmtId="0" fontId="23" fillId="18" borderId="30" xfId="0" applyFont="1" applyFill="1" applyBorder="1" applyAlignment="1">
      <alignment horizontal="left"/>
    </xf>
    <xf numFmtId="0" fontId="23" fillId="18" borderId="31" xfId="0" applyFont="1" applyFill="1" applyBorder="1" applyAlignment="1">
      <alignment horizontal="centerContinuous"/>
    </xf>
    <xf numFmtId="0" fontId="24" fillId="18" borderId="30" xfId="0" applyFont="1" applyFill="1" applyBorder="1" applyAlignment="1">
      <alignment horizontal="centerContinuous"/>
    </xf>
    <xf numFmtId="0" fontId="23" fillId="18" borderId="30" xfId="0" applyFont="1" applyFill="1" applyBorder="1" applyAlignment="1">
      <alignment horizontal="centerContinuous"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3" xfId="0" applyFont="1" applyBorder="1" applyAlignment="1">
      <alignment shrinkToFit="1"/>
    </xf>
    <xf numFmtId="0" fontId="23" fillId="0" borderId="35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36" xfId="0" applyFont="1" applyBorder="1" applyAlignment="1">
      <alignment/>
    </xf>
    <xf numFmtId="3" fontId="23" fillId="0" borderId="37" xfId="0" applyNumberFormat="1" applyFont="1" applyBorder="1" applyAlignment="1">
      <alignment/>
    </xf>
    <xf numFmtId="0" fontId="23" fillId="0" borderId="38" xfId="0" applyFont="1" applyBorder="1" applyAlignment="1">
      <alignment/>
    </xf>
    <xf numFmtId="0" fontId="24" fillId="18" borderId="11" xfId="0" applyFont="1" applyFill="1" applyBorder="1" applyAlignment="1">
      <alignment/>
    </xf>
    <xf numFmtId="0" fontId="24" fillId="18" borderId="13" xfId="0" applyFont="1" applyFill="1" applyBorder="1" applyAlignment="1">
      <alignment/>
    </xf>
    <xf numFmtId="0" fontId="24" fillId="18" borderId="12" xfId="0" applyFont="1" applyFill="1" applyBorder="1" applyAlignment="1">
      <alignment/>
    </xf>
    <xf numFmtId="0" fontId="24" fillId="18" borderId="39" xfId="0" applyFont="1" applyFill="1" applyBorder="1" applyAlignment="1">
      <alignment/>
    </xf>
    <xf numFmtId="0" fontId="24" fillId="18" borderId="40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41" xfId="0" applyFont="1" applyBorder="1" applyAlignment="1">
      <alignment/>
    </xf>
    <xf numFmtId="0" fontId="23" fillId="0" borderId="42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3" xfId="0" applyFont="1" applyBorder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166" fontId="23" fillId="0" borderId="47" xfId="0" applyNumberFormat="1" applyFont="1" applyBorder="1" applyAlignment="1">
      <alignment horizontal="right"/>
    </xf>
    <xf numFmtId="0" fontId="23" fillId="0" borderId="47" xfId="0" applyFont="1" applyBorder="1" applyAlignment="1">
      <alignment/>
    </xf>
    <xf numFmtId="0" fontId="23" fillId="0" borderId="18" xfId="0" applyFont="1" applyBorder="1" applyAlignment="1">
      <alignment/>
    </xf>
    <xf numFmtId="166" fontId="23" fillId="0" borderId="17" xfId="0" applyNumberFormat="1" applyFont="1" applyBorder="1" applyAlignment="1">
      <alignment horizontal="right"/>
    </xf>
    <xf numFmtId="0" fontId="27" fillId="18" borderId="36" xfId="0" applyFont="1" applyFill="1" applyBorder="1" applyAlignment="1">
      <alignment/>
    </xf>
    <xf numFmtId="0" fontId="27" fillId="18" borderId="37" xfId="0" applyFont="1" applyFill="1" applyBorder="1" applyAlignment="1">
      <alignment/>
    </xf>
    <xf numFmtId="0" fontId="27" fillId="18" borderId="38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24" fillId="0" borderId="48" xfId="47" applyNumberFormat="1" applyFont="1" applyBorder="1">
      <alignment/>
      <protection/>
    </xf>
    <xf numFmtId="49" fontId="23" fillId="0" borderId="48" xfId="47" applyNumberFormat="1" applyFont="1" applyBorder="1">
      <alignment/>
      <protection/>
    </xf>
    <xf numFmtId="49" fontId="23" fillId="0" borderId="48" xfId="47" applyNumberFormat="1" applyFont="1" applyBorder="1" applyAlignment="1">
      <alignment horizontal="right"/>
      <protection/>
    </xf>
    <xf numFmtId="0" fontId="23" fillId="0" borderId="49" xfId="47" applyFont="1" applyBorder="1">
      <alignment/>
      <protection/>
    </xf>
    <xf numFmtId="49" fontId="23" fillId="0" borderId="48" xfId="0" applyNumberFormat="1" applyFont="1" applyBorder="1" applyAlignment="1">
      <alignment horizontal="left"/>
    </xf>
    <xf numFmtId="0" fontId="23" fillId="0" borderId="50" xfId="0" applyNumberFormat="1" applyFont="1" applyBorder="1" applyAlignment="1">
      <alignment/>
    </xf>
    <xf numFmtId="49" fontId="24" fillId="0" borderId="51" xfId="47" applyNumberFormat="1" applyFont="1" applyBorder="1">
      <alignment/>
      <protection/>
    </xf>
    <xf numFmtId="49" fontId="23" fillId="0" borderId="51" xfId="47" applyNumberFormat="1" applyFont="1" applyBorder="1">
      <alignment/>
      <protection/>
    </xf>
    <xf numFmtId="49" fontId="23" fillId="0" borderId="51" xfId="47" applyNumberFormat="1" applyFont="1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8" borderId="29" xfId="0" applyNumberFormat="1" applyFont="1" applyFill="1" applyBorder="1" applyAlignment="1">
      <alignment horizontal="center"/>
    </xf>
    <xf numFmtId="0" fontId="24" fillId="18" borderId="30" xfId="0" applyFont="1" applyFill="1" applyBorder="1" applyAlignment="1">
      <alignment horizontal="center"/>
    </xf>
    <xf numFmtId="0" fontId="24" fillId="18" borderId="31" xfId="0" applyFont="1" applyFill="1" applyBorder="1" applyAlignment="1">
      <alignment horizontal="center"/>
    </xf>
    <xf numFmtId="0" fontId="24" fillId="18" borderId="52" xfId="0" applyFont="1" applyFill="1" applyBorder="1" applyAlignment="1">
      <alignment horizontal="center"/>
    </xf>
    <xf numFmtId="0" fontId="24" fillId="18" borderId="53" xfId="0" applyFont="1" applyFill="1" applyBorder="1" applyAlignment="1">
      <alignment horizontal="center"/>
    </xf>
    <xf numFmtId="0" fontId="24" fillId="18" borderId="54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2" xfId="0" applyNumberFormat="1" applyFont="1" applyBorder="1" applyAlignment="1">
      <alignment/>
    </xf>
    <xf numFmtId="0" fontId="24" fillId="18" borderId="29" xfId="0" applyFont="1" applyFill="1" applyBorder="1" applyAlignment="1">
      <alignment/>
    </xf>
    <xf numFmtId="0" fontId="24" fillId="18" borderId="30" xfId="0" applyFont="1" applyFill="1" applyBorder="1" applyAlignment="1">
      <alignment/>
    </xf>
    <xf numFmtId="3" fontId="24" fillId="18" borderId="31" xfId="0" applyNumberFormat="1" applyFont="1" applyFill="1" applyBorder="1" applyAlignment="1">
      <alignment/>
    </xf>
    <xf numFmtId="3" fontId="24" fillId="18" borderId="52" xfId="0" applyNumberFormat="1" applyFont="1" applyFill="1" applyBorder="1" applyAlignment="1">
      <alignment/>
    </xf>
    <xf numFmtId="3" fontId="24" fillId="18" borderId="53" xfId="0" applyNumberFormat="1" applyFont="1" applyFill="1" applyBorder="1" applyAlignment="1">
      <alignment/>
    </xf>
    <xf numFmtId="3" fontId="24" fillId="18" borderId="54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8" borderId="40" xfId="0" applyFont="1" applyFill="1" applyBorder="1" applyAlignment="1">
      <alignment/>
    </xf>
    <xf numFmtId="0" fontId="24" fillId="18" borderId="55" xfId="0" applyFont="1" applyFill="1" applyBorder="1" applyAlignment="1">
      <alignment horizontal="right"/>
    </xf>
    <xf numFmtId="0" fontId="24" fillId="18" borderId="13" xfId="0" applyFont="1" applyFill="1" applyBorder="1" applyAlignment="1">
      <alignment horizontal="right"/>
    </xf>
    <xf numFmtId="0" fontId="24" fillId="18" borderId="12" xfId="0" applyFont="1" applyFill="1" applyBorder="1" applyAlignment="1">
      <alignment horizontal="center"/>
    </xf>
    <xf numFmtId="4" fontId="26" fillId="18" borderId="13" xfId="0" applyNumberFormat="1" applyFont="1" applyFill="1" applyBorder="1" applyAlignment="1">
      <alignment horizontal="right"/>
    </xf>
    <xf numFmtId="4" fontId="26" fillId="18" borderId="40" xfId="0" applyNumberFormat="1" applyFont="1" applyFill="1" applyBorder="1" applyAlignment="1">
      <alignment horizontal="right"/>
    </xf>
    <xf numFmtId="0" fontId="23" fillId="0" borderId="25" xfId="0" applyFont="1" applyBorder="1" applyAlignment="1">
      <alignment/>
    </xf>
    <xf numFmtId="3" fontId="23" fillId="0" borderId="34" xfId="0" applyNumberFormat="1" applyFont="1" applyBorder="1" applyAlignment="1">
      <alignment horizontal="right"/>
    </xf>
    <xf numFmtId="166" fontId="23" fillId="0" borderId="19" xfId="0" applyNumberFormat="1" applyFont="1" applyBorder="1" applyAlignment="1">
      <alignment horizontal="right"/>
    </xf>
    <xf numFmtId="3" fontId="23" fillId="0" borderId="43" xfId="0" applyNumberFormat="1" applyFont="1" applyBorder="1" applyAlignment="1">
      <alignment horizontal="right"/>
    </xf>
    <xf numFmtId="4" fontId="23" fillId="0" borderId="33" xfId="0" applyNumberFormat="1" applyFont="1" applyBorder="1" applyAlignment="1">
      <alignment horizontal="right"/>
    </xf>
    <xf numFmtId="3" fontId="23" fillId="0" borderId="25" xfId="0" applyNumberFormat="1" applyFont="1" applyBorder="1" applyAlignment="1">
      <alignment horizontal="right"/>
    </xf>
    <xf numFmtId="0" fontId="23" fillId="18" borderId="36" xfId="0" applyFont="1" applyFill="1" applyBorder="1" applyAlignment="1">
      <alignment/>
    </xf>
    <xf numFmtId="0" fontId="24" fillId="18" borderId="37" xfId="0" applyFont="1" applyFill="1" applyBorder="1" applyAlignment="1">
      <alignment/>
    </xf>
    <xf numFmtId="0" fontId="23" fillId="18" borderId="37" xfId="0" applyFont="1" applyFill="1" applyBorder="1" applyAlignment="1">
      <alignment/>
    </xf>
    <xf numFmtId="4" fontId="23" fillId="18" borderId="56" xfId="0" applyNumberFormat="1" applyFont="1" applyFill="1" applyBorder="1" applyAlignment="1">
      <alignment/>
    </xf>
    <xf numFmtId="4" fontId="23" fillId="18" borderId="36" xfId="0" applyNumberFormat="1" applyFont="1" applyFill="1" applyBorder="1" applyAlignment="1">
      <alignment/>
    </xf>
    <xf numFmtId="4" fontId="23" fillId="18" borderId="37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3" fillId="0" borderId="48" xfId="47" applyFont="1" applyBorder="1">
      <alignment/>
      <protection/>
    </xf>
    <xf numFmtId="0" fontId="25" fillId="0" borderId="49" xfId="47" applyFont="1" applyBorder="1" applyAlignment="1">
      <alignment horizontal="right"/>
      <protection/>
    </xf>
    <xf numFmtId="49" fontId="23" fillId="0" borderId="48" xfId="47" applyNumberFormat="1" applyFont="1" applyBorder="1" applyAlignment="1">
      <alignment horizontal="left"/>
      <protection/>
    </xf>
    <xf numFmtId="0" fontId="23" fillId="0" borderId="50" xfId="47" applyFont="1" applyBorder="1">
      <alignment/>
      <protection/>
    </xf>
    <xf numFmtId="0" fontId="23" fillId="0" borderId="51" xfId="47" applyFont="1" applyBorder="1">
      <alignment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19" xfId="47" applyNumberFormat="1" applyFont="1" applyFill="1" applyBorder="1">
      <alignment/>
      <protection/>
    </xf>
    <xf numFmtId="0" fontId="25" fillId="18" borderId="17" xfId="47" applyFont="1" applyFill="1" applyBorder="1" applyAlignment="1">
      <alignment horizontal="center"/>
      <protection/>
    </xf>
    <xf numFmtId="0" fontId="25" fillId="18" borderId="17" xfId="47" applyNumberFormat="1" applyFont="1" applyFill="1" applyBorder="1" applyAlignment="1">
      <alignment horizontal="center"/>
      <protection/>
    </xf>
    <xf numFmtId="0" fontId="25" fillId="18" borderId="19" xfId="47" applyFont="1" applyFill="1" applyBorder="1" applyAlignment="1">
      <alignment horizontal="center"/>
      <protection/>
    </xf>
    <xf numFmtId="0" fontId="24" fillId="0" borderId="57" xfId="47" applyFont="1" applyBorder="1" applyAlignment="1">
      <alignment horizontal="center"/>
      <protection/>
    </xf>
    <xf numFmtId="49" fontId="24" fillId="0" borderId="57" xfId="47" applyNumberFormat="1" applyFont="1" applyBorder="1" applyAlignment="1">
      <alignment horizontal="left"/>
      <protection/>
    </xf>
    <xf numFmtId="0" fontId="24" fillId="0" borderId="58" xfId="47" applyFont="1" applyBorder="1">
      <alignment/>
      <protection/>
    </xf>
    <xf numFmtId="0" fontId="23" fillId="0" borderId="18" xfId="47" applyFont="1" applyBorder="1" applyAlignment="1">
      <alignment horizontal="center"/>
      <protection/>
    </xf>
    <xf numFmtId="0" fontId="23" fillId="0" borderId="18" xfId="47" applyNumberFormat="1" applyFont="1" applyBorder="1" applyAlignment="1">
      <alignment horizontal="right"/>
      <protection/>
    </xf>
    <xf numFmtId="0" fontId="23" fillId="0" borderId="17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34" fillId="0" borderId="0" xfId="47" applyFont="1">
      <alignment/>
      <protection/>
    </xf>
    <xf numFmtId="0" fontId="35" fillId="0" borderId="59" xfId="47" applyFont="1" applyBorder="1" applyAlignment="1">
      <alignment horizontal="center" vertical="top"/>
      <protection/>
    </xf>
    <xf numFmtId="49" fontId="35" fillId="0" borderId="59" xfId="47" applyNumberFormat="1" applyFont="1" applyBorder="1" applyAlignment="1">
      <alignment horizontal="left" vertical="top"/>
      <protection/>
    </xf>
    <xf numFmtId="0" fontId="35" fillId="0" borderId="59" xfId="47" applyFont="1" applyBorder="1" applyAlignment="1">
      <alignment vertical="top" wrapText="1"/>
      <protection/>
    </xf>
    <xf numFmtId="49" fontId="35" fillId="0" borderId="59" xfId="47" applyNumberFormat="1" applyFont="1" applyBorder="1" applyAlignment="1">
      <alignment horizontal="center" shrinkToFit="1"/>
      <protection/>
    </xf>
    <xf numFmtId="4" fontId="35" fillId="0" borderId="59" xfId="47" applyNumberFormat="1" applyFont="1" applyBorder="1" applyAlignment="1">
      <alignment horizontal="right"/>
      <protection/>
    </xf>
    <xf numFmtId="4" fontId="35" fillId="0" borderId="59" xfId="47" applyNumberFormat="1" applyFont="1" applyBorder="1">
      <alignment/>
      <protection/>
    </xf>
    <xf numFmtId="0" fontId="34" fillId="0" borderId="0" xfId="47" applyFont="1">
      <alignment/>
      <protection/>
    </xf>
    <xf numFmtId="0" fontId="25" fillId="0" borderId="57" xfId="47" applyFont="1" applyBorder="1" applyAlignment="1">
      <alignment horizontal="center"/>
      <protection/>
    </xf>
    <xf numFmtId="49" fontId="25" fillId="0" borderId="57" xfId="47" applyNumberFormat="1" applyFont="1" applyBorder="1" applyAlignment="1">
      <alignment horizontal="left"/>
      <protection/>
    </xf>
    <xf numFmtId="0" fontId="38" fillId="0" borderId="0" xfId="47" applyFont="1" applyAlignment="1">
      <alignment wrapText="1"/>
      <protection/>
    </xf>
    <xf numFmtId="49" fontId="25" fillId="0" borderId="57" xfId="47" applyNumberFormat="1" applyFont="1" applyBorder="1" applyAlignment="1">
      <alignment horizontal="right"/>
      <protection/>
    </xf>
    <xf numFmtId="4" fontId="39" fillId="19" borderId="60" xfId="47" applyNumberFormat="1" applyFont="1" applyFill="1" applyBorder="1" applyAlignment="1">
      <alignment horizontal="right" wrapText="1"/>
      <protection/>
    </xf>
    <xf numFmtId="0" fontId="39" fillId="19" borderId="41" xfId="47" applyFont="1" applyFill="1" applyBorder="1" applyAlignment="1">
      <alignment horizontal="left" wrapText="1"/>
      <protection/>
    </xf>
    <xf numFmtId="0" fontId="39" fillId="0" borderId="22" xfId="0" applyFont="1" applyBorder="1" applyAlignment="1">
      <alignment horizontal="right"/>
    </xf>
    <xf numFmtId="0" fontId="23" fillId="18" borderId="19" xfId="47" applyFont="1" applyFill="1" applyBorder="1" applyAlignment="1">
      <alignment horizontal="center"/>
      <protection/>
    </xf>
    <xf numFmtId="49" fontId="41" fillId="18" borderId="19" xfId="47" applyNumberFormat="1" applyFont="1" applyFill="1" applyBorder="1" applyAlignment="1">
      <alignment horizontal="left"/>
      <protection/>
    </xf>
    <xf numFmtId="0" fontId="41" fillId="18" borderId="58" xfId="47" applyFont="1" applyFill="1" applyBorder="1">
      <alignment/>
      <protection/>
    </xf>
    <xf numFmtId="0" fontId="23" fillId="18" borderId="18" xfId="47" applyFont="1" applyFill="1" applyBorder="1" applyAlignment="1">
      <alignment horizontal="center"/>
      <protection/>
    </xf>
    <xf numFmtId="4" fontId="23" fillId="18" borderId="18" xfId="47" applyNumberFormat="1" applyFont="1" applyFill="1" applyBorder="1" applyAlignment="1">
      <alignment horizontal="right"/>
      <protection/>
    </xf>
    <xf numFmtId="4" fontId="23" fillId="18" borderId="17" xfId="47" applyNumberFormat="1" applyFont="1" applyFill="1" applyBorder="1" applyAlignment="1">
      <alignment horizontal="right"/>
      <protection/>
    </xf>
    <xf numFmtId="4" fontId="24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42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43" fillId="0" borderId="0" xfId="47" applyFont="1" applyBorder="1">
      <alignment/>
      <protection/>
    </xf>
    <xf numFmtId="3" fontId="43" fillId="0" borderId="0" xfId="47" applyNumberFormat="1" applyFont="1" applyBorder="1" applyAlignment="1">
      <alignment horizontal="right"/>
      <protection/>
    </xf>
    <xf numFmtId="4" fontId="43" fillId="0" borderId="0" xfId="47" applyNumberFormat="1" applyFont="1" applyBorder="1">
      <alignment/>
      <protection/>
    </xf>
    <xf numFmtId="0" fontId="42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5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57" xfId="0" applyNumberFormat="1" applyFont="1" applyBorder="1" applyAlignment="1">
      <alignment/>
    </xf>
    <xf numFmtId="3" fontId="23" fillId="0" borderId="61" xfId="0" applyNumberFormat="1" applyFont="1" applyBorder="1" applyAlignment="1">
      <alignment/>
    </xf>
    <xf numFmtId="3" fontId="38" fillId="0" borderId="0" xfId="47" applyNumberFormat="1" applyFont="1" applyAlignment="1">
      <alignment wrapText="1"/>
      <protection/>
    </xf>
    <xf numFmtId="20" fontId="38" fillId="0" borderId="0" xfId="47" applyNumberFormat="1" applyFont="1" applyAlignment="1">
      <alignment wrapText="1"/>
      <protection/>
    </xf>
    <xf numFmtId="46" fontId="38" fillId="0" borderId="0" xfId="47" applyNumberFormat="1" applyFont="1" applyAlignment="1">
      <alignment wrapText="1"/>
      <protection/>
    </xf>
    <xf numFmtId="0" fontId="38" fillId="0" borderId="0" xfId="47" applyNumberFormat="1" applyFont="1" applyAlignment="1">
      <alignment wrapText="1"/>
      <protection/>
    </xf>
    <xf numFmtId="0" fontId="0" fillId="0" borderId="0" xfId="0" applyAlignment="1">
      <alignment horizontal="left" wrapText="1"/>
    </xf>
    <xf numFmtId="0" fontId="29" fillId="0" borderId="0" xfId="0" applyFont="1" applyAlignment="1">
      <alignment horizontal="left" vertical="top" wrapText="1"/>
    </xf>
    <xf numFmtId="0" fontId="25" fillId="0" borderId="19" xfId="0" applyFont="1" applyBorder="1" applyAlignment="1">
      <alignment horizontal="left"/>
    </xf>
    <xf numFmtId="0" fontId="25" fillId="0" borderId="58" xfId="0" applyFont="1" applyBorder="1" applyAlignment="1">
      <alignment horizontal="left"/>
    </xf>
    <xf numFmtId="0" fontId="23" fillId="0" borderId="36" xfId="0" applyFont="1" applyBorder="1" applyAlignment="1">
      <alignment horizontal="center" shrinkToFit="1"/>
    </xf>
    <xf numFmtId="0" fontId="23" fillId="0" borderId="38" xfId="0" applyFont="1" applyBorder="1" applyAlignment="1">
      <alignment horizontal="center" shrinkToFit="1"/>
    </xf>
    <xf numFmtId="167" fontId="23" fillId="0" borderId="58" xfId="0" applyNumberFormat="1" applyFont="1" applyBorder="1" applyAlignment="1">
      <alignment horizontal="right" indent="2"/>
    </xf>
    <xf numFmtId="167" fontId="23" fillId="0" borderId="24" xfId="0" applyNumberFormat="1" applyFont="1" applyBorder="1" applyAlignment="1">
      <alignment horizontal="right" indent="2"/>
    </xf>
    <xf numFmtId="167" fontId="27" fillId="18" borderId="62" xfId="0" applyNumberFormat="1" applyFont="1" applyFill="1" applyBorder="1" applyAlignment="1">
      <alignment horizontal="right" indent="2"/>
    </xf>
    <xf numFmtId="167" fontId="27" fillId="18" borderId="56" xfId="0" applyNumberFormat="1" applyFont="1" applyFill="1" applyBorder="1" applyAlignment="1">
      <alignment horizontal="right" indent="2"/>
    </xf>
    <xf numFmtId="3" fontId="24" fillId="18" borderId="37" xfId="0" applyNumberFormat="1" applyFont="1" applyFill="1" applyBorder="1" applyAlignment="1">
      <alignment horizontal="right"/>
    </xf>
    <xf numFmtId="3" fontId="24" fillId="18" borderId="56" xfId="0" applyNumberFormat="1" applyFont="1" applyFill="1" applyBorder="1" applyAlignment="1">
      <alignment horizontal="right"/>
    </xf>
    <xf numFmtId="0" fontId="23" fillId="0" borderId="63" xfId="47" applyFont="1" applyBorder="1" applyAlignment="1">
      <alignment horizontal="center"/>
      <protection/>
    </xf>
    <xf numFmtId="0" fontId="23" fillId="0" borderId="64" xfId="47" applyFont="1" applyBorder="1" applyAlignment="1">
      <alignment horizontal="center"/>
      <protection/>
    </xf>
    <xf numFmtId="0" fontId="23" fillId="0" borderId="65" xfId="47" applyFont="1" applyBorder="1" applyAlignment="1">
      <alignment horizontal="center"/>
      <protection/>
    </xf>
    <xf numFmtId="0" fontId="23" fillId="0" borderId="66" xfId="47" applyFont="1" applyBorder="1" applyAlignment="1">
      <alignment horizontal="center"/>
      <protection/>
    </xf>
    <xf numFmtId="0" fontId="23" fillId="0" borderId="67" xfId="47" applyFont="1" applyBorder="1" applyAlignment="1">
      <alignment horizontal="left"/>
      <protection/>
    </xf>
    <xf numFmtId="0" fontId="23" fillId="0" borderId="51" xfId="47" applyFont="1" applyBorder="1" applyAlignment="1">
      <alignment horizontal="left"/>
      <protection/>
    </xf>
    <xf numFmtId="0" fontId="23" fillId="0" borderId="68" xfId="47" applyFont="1" applyBorder="1" applyAlignment="1">
      <alignment horizontal="left"/>
      <protection/>
    </xf>
    <xf numFmtId="49" fontId="39" fillId="19" borderId="69" xfId="47" applyNumberFormat="1" applyFont="1" applyFill="1" applyBorder="1" applyAlignment="1">
      <alignment horizontal="left" wrapText="1"/>
      <protection/>
    </xf>
    <xf numFmtId="49" fontId="40" fillId="0" borderId="70" xfId="0" applyNumberFormat="1" applyFont="1" applyBorder="1" applyAlignment="1">
      <alignment horizontal="left" wrapText="1"/>
    </xf>
    <xf numFmtId="0" fontId="36" fillId="19" borderId="41" xfId="47" applyNumberFormat="1" applyFont="1" applyFill="1" applyBorder="1" applyAlignment="1">
      <alignment horizontal="left" wrapText="1" indent="1"/>
      <protection/>
    </xf>
    <xf numFmtId="0" fontId="37" fillId="0" borderId="0" xfId="0" applyNumberFormat="1" applyFont="1" applyAlignment="1">
      <alignment/>
    </xf>
    <xf numFmtId="0" fontId="37" fillId="0" borderId="22" xfId="0" applyNumberFormat="1" applyFont="1" applyBorder="1" applyAlignment="1">
      <alignment/>
    </xf>
    <xf numFmtId="0" fontId="31" fillId="0" borderId="0" xfId="47" applyFont="1" applyAlignment="1">
      <alignment horizontal="center"/>
      <protection/>
    </xf>
    <xf numFmtId="49" fontId="23" fillId="0" borderId="65" xfId="47" applyNumberFormat="1" applyFont="1" applyBorder="1" applyAlignment="1">
      <alignment horizontal="center"/>
      <protection/>
    </xf>
    <xf numFmtId="0" fontId="23" fillId="0" borderId="67" xfId="47" applyFont="1" applyBorder="1" applyAlignment="1">
      <alignment horizontal="center" shrinkToFit="1"/>
      <protection/>
    </xf>
    <xf numFmtId="0" fontId="23" fillId="0" borderId="51" xfId="47" applyFont="1" applyBorder="1" applyAlignment="1">
      <alignment horizontal="center" shrinkToFit="1"/>
      <protection/>
    </xf>
    <xf numFmtId="0" fontId="23" fillId="0" borderId="68" xfId="47" applyFont="1" applyBorder="1" applyAlignment="1">
      <alignment horizontal="center" shrinkToFit="1"/>
      <protection/>
    </xf>
    <xf numFmtId="0" fontId="25" fillId="20" borderId="19" xfId="0" applyFont="1" applyFill="1" applyBorder="1" applyAlignment="1">
      <alignment horizontal="left"/>
    </xf>
    <xf numFmtId="3" fontId="23" fillId="20" borderId="15" xfId="0" applyNumberFormat="1" applyFont="1" applyFill="1" applyBorder="1" applyAlignment="1">
      <alignment/>
    </xf>
    <xf numFmtId="3" fontId="23" fillId="20" borderId="71" xfId="0" applyNumberFormat="1" applyFont="1" applyFill="1" applyBorder="1" applyAlignment="1">
      <alignment/>
    </xf>
    <xf numFmtId="0" fontId="25" fillId="21" borderId="19" xfId="0" applyFont="1" applyFill="1" applyBorder="1" applyAlignment="1">
      <alignment horizontal="left"/>
    </xf>
    <xf numFmtId="0" fontId="25" fillId="21" borderId="58" xfId="0" applyFont="1" applyFill="1" applyBorder="1" applyAlignment="1">
      <alignment horizontal="left"/>
    </xf>
    <xf numFmtId="0" fontId="25" fillId="20" borderId="19" xfId="0" applyFont="1" applyFill="1" applyBorder="1" applyAlignment="1">
      <alignment horizontal="center"/>
    </xf>
    <xf numFmtId="0" fontId="23" fillId="20" borderId="22" xfId="0" applyFont="1" applyFill="1" applyBorder="1" applyAlignment="1">
      <alignment/>
    </xf>
    <xf numFmtId="0" fontId="23" fillId="20" borderId="0" xfId="0" applyFont="1" applyFill="1" applyAlignment="1">
      <alignment/>
    </xf>
    <xf numFmtId="0" fontId="23" fillId="21" borderId="22" xfId="0" applyFont="1" applyFill="1" applyBorder="1" applyAlignment="1">
      <alignment/>
    </xf>
    <xf numFmtId="0" fontId="23" fillId="21" borderId="0" xfId="0" applyFont="1" applyFill="1" applyAlignment="1">
      <alignment/>
    </xf>
    <xf numFmtId="3" fontId="23" fillId="21" borderId="15" xfId="0" applyNumberFormat="1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J18" sqref="J18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393</v>
      </c>
      <c r="B1" s="2"/>
      <c r="C1" s="2"/>
      <c r="D1" s="2"/>
      <c r="E1" s="2"/>
      <c r="F1" s="2"/>
      <c r="G1" s="2"/>
    </row>
    <row r="2" spans="1:7" ht="12.75" customHeight="1">
      <c r="A2" s="3" t="s">
        <v>317</v>
      </c>
      <c r="B2" s="4"/>
      <c r="C2" s="5" t="str">
        <f>Rekapitulace!H1</f>
        <v>01</v>
      </c>
      <c r="D2" s="5" t="str">
        <f>Rekapitulace!G2</f>
        <v> Stavební</v>
      </c>
      <c r="E2" s="6"/>
      <c r="F2" s="7" t="s">
        <v>318</v>
      </c>
      <c r="G2" s="8" t="s">
        <v>399</v>
      </c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319</v>
      </c>
      <c r="B4" s="10"/>
      <c r="C4" s="11" t="s">
        <v>320</v>
      </c>
      <c r="D4" s="11"/>
      <c r="E4" s="12"/>
      <c r="F4" s="13" t="s">
        <v>321</v>
      </c>
      <c r="G4" s="16"/>
    </row>
    <row r="5" spans="1:7" ht="12.75" customHeight="1">
      <c r="A5" s="17" t="s">
        <v>397</v>
      </c>
      <c r="B5" s="18"/>
      <c r="C5" s="19" t="s">
        <v>398</v>
      </c>
      <c r="D5" s="20"/>
      <c r="E5" s="18"/>
      <c r="F5" s="13" t="s">
        <v>323</v>
      </c>
      <c r="G5" s="14"/>
    </row>
    <row r="6" spans="1:15" ht="12.75" customHeight="1">
      <c r="A6" s="15" t="s">
        <v>324</v>
      </c>
      <c r="B6" s="10"/>
      <c r="C6" s="11" t="s">
        <v>325</v>
      </c>
      <c r="D6" s="11"/>
      <c r="E6" s="12"/>
      <c r="F6" s="21" t="s">
        <v>326</v>
      </c>
      <c r="G6" s="22"/>
      <c r="O6" s="23"/>
    </row>
    <row r="7" spans="1:7" ht="12.75" customHeight="1">
      <c r="A7" s="24" t="s">
        <v>395</v>
      </c>
      <c r="B7" s="25"/>
      <c r="C7" s="26" t="s">
        <v>396</v>
      </c>
      <c r="D7" s="27"/>
      <c r="E7" s="27"/>
      <c r="F7" s="28" t="s">
        <v>327</v>
      </c>
      <c r="G7" s="22">
        <f>IF(PocetMJ=0,,ROUND((F30+F32)/PocetMJ,1))</f>
        <v>0</v>
      </c>
    </row>
    <row r="8" spans="1:9" ht="12.75">
      <c r="A8" s="29" t="s">
        <v>328</v>
      </c>
      <c r="B8" s="13"/>
      <c r="C8" s="208"/>
      <c r="D8" s="208"/>
      <c r="E8" s="209"/>
      <c r="F8" s="30" t="s">
        <v>329</v>
      </c>
      <c r="G8" s="31"/>
      <c r="H8" s="32"/>
      <c r="I8" s="33"/>
    </row>
    <row r="9" spans="1:8" ht="12.75">
      <c r="A9" s="29" t="s">
        <v>330</v>
      </c>
      <c r="B9" s="13"/>
      <c r="C9" s="238">
        <f>Projektant</f>
        <v>0</v>
      </c>
      <c r="D9" s="238"/>
      <c r="E9" s="239"/>
      <c r="F9" s="13"/>
      <c r="G9" s="34"/>
      <c r="H9" s="35"/>
    </row>
    <row r="10" spans="1:8" ht="12.75">
      <c r="A10" s="29" t="s">
        <v>331</v>
      </c>
      <c r="B10" s="13"/>
      <c r="C10" s="208" t="s">
        <v>316</v>
      </c>
      <c r="D10" s="208"/>
      <c r="E10" s="208"/>
      <c r="F10" s="36"/>
      <c r="G10" s="37"/>
      <c r="H10" s="38"/>
    </row>
    <row r="11" spans="1:57" ht="13.5" customHeight="1">
      <c r="A11" s="29" t="s">
        <v>332</v>
      </c>
      <c r="B11" s="13"/>
      <c r="C11" s="235"/>
      <c r="D11" s="235"/>
      <c r="E11" s="235"/>
      <c r="F11" s="39" t="s">
        <v>333</v>
      </c>
      <c r="G11" s="40">
        <v>1210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334</v>
      </c>
      <c r="B12" s="10"/>
      <c r="C12" s="240"/>
      <c r="D12" s="240"/>
      <c r="E12" s="240"/>
      <c r="F12" s="43" t="s">
        <v>335</v>
      </c>
      <c r="G12" s="44"/>
      <c r="H12" s="35"/>
    </row>
    <row r="13" spans="1:8" ht="28.5" customHeight="1" thickBot="1">
      <c r="A13" s="45" t="s">
        <v>336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337</v>
      </c>
      <c r="B14" s="50"/>
      <c r="C14" s="51"/>
      <c r="D14" s="52" t="s">
        <v>338</v>
      </c>
      <c r="E14" s="53"/>
      <c r="F14" s="53"/>
      <c r="G14" s="51"/>
    </row>
    <row r="15" spans="1:7" ht="15.75" customHeight="1">
      <c r="A15" s="54"/>
      <c r="B15" s="55" t="s">
        <v>339</v>
      </c>
      <c r="C15" s="236">
        <f>HSV</f>
        <v>0</v>
      </c>
      <c r="D15" s="56" t="str">
        <f>Rekapitulace!A41</f>
        <v>Ztížené výrobní podmínky</v>
      </c>
      <c r="E15" s="57"/>
      <c r="F15" s="58"/>
      <c r="G15" s="236">
        <f>Rekapitulace!I41</f>
        <v>0</v>
      </c>
    </row>
    <row r="16" spans="1:7" ht="15.75" customHeight="1">
      <c r="A16" s="54" t="s">
        <v>340</v>
      </c>
      <c r="B16" s="55" t="s">
        <v>341</v>
      </c>
      <c r="C16" s="236">
        <f>PSV</f>
        <v>0</v>
      </c>
      <c r="D16" s="9" t="str">
        <f>Rekapitulace!A42</f>
        <v>Oborová přirážka</v>
      </c>
      <c r="E16" s="59"/>
      <c r="F16" s="60"/>
      <c r="G16" s="236">
        <f>Rekapitulace!I42</f>
        <v>0</v>
      </c>
    </row>
    <row r="17" spans="1:7" ht="15.75" customHeight="1">
      <c r="A17" s="54" t="s">
        <v>342</v>
      </c>
      <c r="B17" s="55" t="s">
        <v>343</v>
      </c>
      <c r="C17" s="236">
        <f>Mont</f>
        <v>0</v>
      </c>
      <c r="D17" s="9" t="str">
        <f>Rekapitulace!A43</f>
        <v>Přesun stavebních kapacit</v>
      </c>
      <c r="E17" s="59"/>
      <c r="F17" s="60"/>
      <c r="G17" s="236">
        <f>Rekapitulace!I43</f>
        <v>0</v>
      </c>
    </row>
    <row r="18" spans="1:7" ht="15.75" customHeight="1">
      <c r="A18" s="61" t="s">
        <v>344</v>
      </c>
      <c r="B18" s="62" t="s">
        <v>345</v>
      </c>
      <c r="C18" s="236">
        <f>Dodavka</f>
        <v>0</v>
      </c>
      <c r="D18" s="9" t="str">
        <f>Rekapitulace!A44</f>
        <v>Mimostaveništní doprava</v>
      </c>
      <c r="E18" s="59"/>
      <c r="F18" s="60"/>
      <c r="G18" s="236">
        <f>Rekapitulace!I44</f>
        <v>0</v>
      </c>
    </row>
    <row r="19" spans="1:7" ht="15.75" customHeight="1">
      <c r="A19" s="63" t="s">
        <v>346</v>
      </c>
      <c r="B19" s="55"/>
      <c r="C19" s="236">
        <f>SUM(C15:C18)</f>
        <v>0</v>
      </c>
      <c r="D19" s="9" t="str">
        <f>Rekapitulace!A45</f>
        <v>Zařízení staveniště</v>
      </c>
      <c r="E19" s="59"/>
      <c r="F19" s="60"/>
      <c r="G19" s="236">
        <f>Rekapitulace!I45</f>
        <v>0</v>
      </c>
    </row>
    <row r="20" spans="1:7" ht="15.75" customHeight="1">
      <c r="A20" s="63"/>
      <c r="B20" s="55"/>
      <c r="C20" s="245"/>
      <c r="D20" s="9" t="str">
        <f>Rekapitulace!A46</f>
        <v>Provoz investora</v>
      </c>
      <c r="E20" s="59"/>
      <c r="F20" s="60"/>
      <c r="G20" s="236">
        <f>Rekapitulace!I46</f>
        <v>0</v>
      </c>
    </row>
    <row r="21" spans="1:7" ht="15.75" customHeight="1">
      <c r="A21" s="63" t="s">
        <v>347</v>
      </c>
      <c r="B21" s="55"/>
      <c r="C21" s="236">
        <f>HZS</f>
        <v>0</v>
      </c>
      <c r="D21" s="9" t="str">
        <f>Rekapitulace!A47</f>
        <v>Kompletační činnost (IČD)</v>
      </c>
      <c r="E21" s="59"/>
      <c r="F21" s="60"/>
      <c r="G21" s="236">
        <f>Rekapitulace!I47</f>
        <v>0</v>
      </c>
    </row>
    <row r="22" spans="1:7" ht="15.75" customHeight="1">
      <c r="A22" s="64" t="s">
        <v>348</v>
      </c>
      <c r="B22" s="65"/>
      <c r="C22" s="236">
        <f>C19+C21</f>
        <v>0</v>
      </c>
      <c r="D22" s="9" t="s">
        <v>349</v>
      </c>
      <c r="E22" s="59"/>
      <c r="F22" s="60"/>
      <c r="G22" s="236">
        <f>G23-SUM(G15:G21)</f>
        <v>0</v>
      </c>
    </row>
    <row r="23" spans="1:7" ht="15.75" customHeight="1" thickBot="1">
      <c r="A23" s="210" t="s">
        <v>350</v>
      </c>
      <c r="B23" s="211"/>
      <c r="C23" s="237">
        <f>C22+G23</f>
        <v>0</v>
      </c>
      <c r="D23" s="66" t="s">
        <v>351</v>
      </c>
      <c r="E23" s="67"/>
      <c r="F23" s="68"/>
      <c r="G23" s="236">
        <f>VRN</f>
        <v>0</v>
      </c>
    </row>
    <row r="24" spans="1:7" ht="12.75">
      <c r="A24" s="69" t="s">
        <v>352</v>
      </c>
      <c r="B24" s="70"/>
      <c r="C24" s="71"/>
      <c r="D24" s="70" t="s">
        <v>353</v>
      </c>
      <c r="E24" s="70"/>
      <c r="F24" s="72" t="s">
        <v>354</v>
      </c>
      <c r="G24" s="73"/>
    </row>
    <row r="25" spans="1:7" ht="12.75">
      <c r="A25" s="64" t="s">
        <v>355</v>
      </c>
      <c r="B25" s="65"/>
      <c r="C25" s="241"/>
      <c r="D25" s="65" t="s">
        <v>355</v>
      </c>
      <c r="E25" s="242"/>
      <c r="F25" s="75" t="s">
        <v>355</v>
      </c>
      <c r="G25" s="76"/>
    </row>
    <row r="26" spans="1:7" ht="37.5" customHeight="1">
      <c r="A26" s="64" t="s">
        <v>356</v>
      </c>
      <c r="B26" s="77"/>
      <c r="C26" s="241"/>
      <c r="D26" s="65" t="s">
        <v>356</v>
      </c>
      <c r="E26" s="242"/>
      <c r="F26" s="75" t="s">
        <v>356</v>
      </c>
      <c r="G26" s="76"/>
    </row>
    <row r="27" spans="1:7" ht="12.75">
      <c r="A27" s="64"/>
      <c r="B27" s="78"/>
      <c r="C27" s="243"/>
      <c r="D27" s="65"/>
      <c r="E27" s="244"/>
      <c r="F27" s="75"/>
      <c r="G27" s="76"/>
    </row>
    <row r="28" spans="1:7" ht="12.75">
      <c r="A28" s="64" t="s">
        <v>357</v>
      </c>
      <c r="B28" s="65"/>
      <c r="C28" s="241"/>
      <c r="D28" s="75" t="s">
        <v>358</v>
      </c>
      <c r="E28" s="241"/>
      <c r="F28" s="79" t="s">
        <v>358</v>
      </c>
      <c r="G28" s="76"/>
    </row>
    <row r="29" spans="1:7" ht="69" customHeight="1">
      <c r="A29" s="64"/>
      <c r="B29" s="65"/>
      <c r="C29" s="80"/>
      <c r="D29" s="81"/>
      <c r="E29" s="80"/>
      <c r="F29" s="65"/>
      <c r="G29" s="76"/>
    </row>
    <row r="30" spans="1:7" ht="12.75">
      <c r="A30" s="82" t="s">
        <v>359</v>
      </c>
      <c r="B30" s="83"/>
      <c r="C30" s="84">
        <v>21</v>
      </c>
      <c r="D30" s="83" t="s">
        <v>360</v>
      </c>
      <c r="E30" s="85"/>
      <c r="F30" s="212">
        <f>C23-F32</f>
        <v>0</v>
      </c>
      <c r="G30" s="213"/>
    </row>
    <row r="31" spans="1:7" ht="12.75">
      <c r="A31" s="82" t="s">
        <v>361</v>
      </c>
      <c r="B31" s="83"/>
      <c r="C31" s="84">
        <f>SazbaDPH1</f>
        <v>21</v>
      </c>
      <c r="D31" s="83" t="s">
        <v>362</v>
      </c>
      <c r="E31" s="85"/>
      <c r="F31" s="212">
        <f>ROUND(PRODUCT(F30,C31/100),0)</f>
        <v>0</v>
      </c>
      <c r="G31" s="213"/>
    </row>
    <row r="32" spans="1:7" ht="12.75">
      <c r="A32" s="82" t="s">
        <v>359</v>
      </c>
      <c r="B32" s="83"/>
      <c r="C32" s="84">
        <v>0</v>
      </c>
      <c r="D32" s="83" t="s">
        <v>362</v>
      </c>
      <c r="E32" s="85"/>
      <c r="F32" s="212">
        <v>0</v>
      </c>
      <c r="G32" s="213"/>
    </row>
    <row r="33" spans="1:7" ht="12.75">
      <c r="A33" s="82" t="s">
        <v>361</v>
      </c>
      <c r="B33" s="86"/>
      <c r="C33" s="87">
        <f>SazbaDPH2</f>
        <v>0</v>
      </c>
      <c r="D33" s="83" t="s">
        <v>362</v>
      </c>
      <c r="E33" s="60"/>
      <c r="F33" s="212">
        <f>ROUND(PRODUCT(F32,C33/100),0)</f>
        <v>0</v>
      </c>
      <c r="G33" s="213"/>
    </row>
    <row r="34" spans="1:7" s="91" customFormat="1" ht="19.5" customHeight="1" thickBot="1">
      <c r="A34" s="88" t="s">
        <v>363</v>
      </c>
      <c r="B34" s="89"/>
      <c r="C34" s="89"/>
      <c r="D34" s="89"/>
      <c r="E34" s="90"/>
      <c r="F34" s="214">
        <f>ROUND(SUM(F30:F33),0)</f>
        <v>0</v>
      </c>
      <c r="G34" s="215"/>
    </row>
    <row r="36" spans="1:8" ht="12.75">
      <c r="A36" s="92" t="s">
        <v>364</v>
      </c>
      <c r="B36" s="92"/>
      <c r="C36" s="92"/>
      <c r="D36" s="92"/>
      <c r="E36" s="92"/>
      <c r="F36" s="92"/>
      <c r="G36" s="92"/>
      <c r="H36" t="s">
        <v>322</v>
      </c>
    </row>
    <row r="37" spans="1:8" ht="14.25" customHeight="1">
      <c r="A37" s="92"/>
      <c r="B37" s="207"/>
      <c r="C37" s="207"/>
      <c r="D37" s="207"/>
      <c r="E37" s="207"/>
      <c r="F37" s="207"/>
      <c r="G37" s="207"/>
      <c r="H37" t="s">
        <v>322</v>
      </c>
    </row>
    <row r="38" spans="1:8" ht="12.75" customHeight="1">
      <c r="A38" s="93"/>
      <c r="B38" s="207"/>
      <c r="C38" s="207"/>
      <c r="D38" s="207"/>
      <c r="E38" s="207"/>
      <c r="F38" s="207"/>
      <c r="G38" s="207"/>
      <c r="H38" t="s">
        <v>322</v>
      </c>
    </row>
    <row r="39" spans="1:8" ht="12.75">
      <c r="A39" s="93"/>
      <c r="B39" s="207"/>
      <c r="C39" s="207"/>
      <c r="D39" s="207"/>
      <c r="E39" s="207"/>
      <c r="F39" s="207"/>
      <c r="G39" s="207"/>
      <c r="H39" t="s">
        <v>322</v>
      </c>
    </row>
    <row r="40" spans="1:8" ht="12.75">
      <c r="A40" s="93"/>
      <c r="B40" s="207"/>
      <c r="C40" s="207"/>
      <c r="D40" s="207"/>
      <c r="E40" s="207"/>
      <c r="F40" s="207"/>
      <c r="G40" s="207"/>
      <c r="H40" t="s">
        <v>322</v>
      </c>
    </row>
    <row r="41" spans="1:8" ht="12.75">
      <c r="A41" s="93"/>
      <c r="B41" s="207"/>
      <c r="C41" s="207"/>
      <c r="D41" s="207"/>
      <c r="E41" s="207"/>
      <c r="F41" s="207"/>
      <c r="G41" s="207"/>
      <c r="H41" t="s">
        <v>322</v>
      </c>
    </row>
    <row r="42" spans="1:8" ht="12.75">
      <c r="A42" s="93"/>
      <c r="B42" s="207"/>
      <c r="C42" s="207"/>
      <c r="D42" s="207"/>
      <c r="E42" s="207"/>
      <c r="F42" s="207"/>
      <c r="G42" s="207"/>
      <c r="H42" t="s">
        <v>322</v>
      </c>
    </row>
    <row r="43" spans="1:8" ht="12.75">
      <c r="A43" s="93"/>
      <c r="B43" s="207"/>
      <c r="C43" s="207"/>
      <c r="D43" s="207"/>
      <c r="E43" s="207"/>
      <c r="F43" s="207"/>
      <c r="G43" s="207"/>
      <c r="H43" t="s">
        <v>322</v>
      </c>
    </row>
    <row r="44" spans="1:8" ht="12.75">
      <c r="A44" s="93"/>
      <c r="B44" s="207"/>
      <c r="C44" s="207"/>
      <c r="D44" s="207"/>
      <c r="E44" s="207"/>
      <c r="F44" s="207"/>
      <c r="G44" s="207"/>
      <c r="H44" t="s">
        <v>322</v>
      </c>
    </row>
    <row r="45" spans="1:8" ht="0.75" customHeight="1">
      <c r="A45" s="93"/>
      <c r="B45" s="207"/>
      <c r="C45" s="207"/>
      <c r="D45" s="207"/>
      <c r="E45" s="207"/>
      <c r="F45" s="207"/>
      <c r="G45" s="207"/>
      <c r="H45" t="s">
        <v>322</v>
      </c>
    </row>
    <row r="46" spans="2:7" ht="12.75">
      <c r="B46" s="206"/>
      <c r="C46" s="206"/>
      <c r="D46" s="206"/>
      <c r="E46" s="206"/>
      <c r="F46" s="206"/>
      <c r="G46" s="206"/>
    </row>
    <row r="47" spans="2:7" ht="12.75">
      <c r="B47" s="206"/>
      <c r="C47" s="206"/>
      <c r="D47" s="206"/>
      <c r="E47" s="206"/>
      <c r="F47" s="206"/>
      <c r="G47" s="206"/>
    </row>
    <row r="48" spans="2:7" ht="12.75">
      <c r="B48" s="206"/>
      <c r="C48" s="206"/>
      <c r="D48" s="206"/>
      <c r="E48" s="206"/>
      <c r="F48" s="206"/>
      <c r="G48" s="206"/>
    </row>
    <row r="49" spans="2:7" ht="12.75">
      <c r="B49" s="206"/>
      <c r="C49" s="206"/>
      <c r="D49" s="206"/>
      <c r="E49" s="206"/>
      <c r="F49" s="206"/>
      <c r="G49" s="206"/>
    </row>
    <row r="50" spans="2:7" ht="12.75">
      <c r="B50" s="206"/>
      <c r="C50" s="206"/>
      <c r="D50" s="206"/>
      <c r="E50" s="206"/>
      <c r="F50" s="206"/>
      <c r="G50" s="206"/>
    </row>
    <row r="51" spans="2:7" ht="12.75">
      <c r="B51" s="206"/>
      <c r="C51" s="206"/>
      <c r="D51" s="206"/>
      <c r="E51" s="206"/>
      <c r="F51" s="206"/>
      <c r="G51" s="206"/>
    </row>
    <row r="52" spans="2:7" ht="12.75">
      <c r="B52" s="206"/>
      <c r="C52" s="206"/>
      <c r="D52" s="206"/>
      <c r="E52" s="206"/>
      <c r="F52" s="206"/>
      <c r="G52" s="206"/>
    </row>
    <row r="53" spans="2:7" ht="12.75">
      <c r="B53" s="206"/>
      <c r="C53" s="206"/>
      <c r="D53" s="206"/>
      <c r="E53" s="206"/>
      <c r="F53" s="206"/>
      <c r="G53" s="206"/>
    </row>
    <row r="54" spans="2:7" ht="12.75">
      <c r="B54" s="206"/>
      <c r="C54" s="206"/>
      <c r="D54" s="206"/>
      <c r="E54" s="206"/>
      <c r="F54" s="206"/>
      <c r="G54" s="206"/>
    </row>
    <row r="55" spans="2:7" ht="12.75">
      <c r="B55" s="206"/>
      <c r="C55" s="206"/>
      <c r="D55" s="206"/>
      <c r="E55" s="206"/>
      <c r="F55" s="206"/>
      <c r="G55" s="206"/>
    </row>
  </sheetData>
  <sheetProtection/>
  <mergeCells count="22">
    <mergeCell ref="C8:E8"/>
    <mergeCell ref="C10:E10"/>
    <mergeCell ref="C12:E12"/>
    <mergeCell ref="B46:G46"/>
    <mergeCell ref="A23:B23"/>
    <mergeCell ref="F30:G30"/>
    <mergeCell ref="F31:G31"/>
    <mergeCell ref="F32:G32"/>
    <mergeCell ref="F33:G33"/>
    <mergeCell ref="F34:G34"/>
    <mergeCell ref="B47:G47"/>
    <mergeCell ref="B48:G48"/>
    <mergeCell ref="B37:G45"/>
    <mergeCell ref="B53:G53"/>
    <mergeCell ref="C9:E9"/>
    <mergeCell ref="C11:E11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100"/>
  <sheetViews>
    <sheetView zoomScalePageLayoutView="0" workbookViewId="0" topLeftCell="A25">
      <selection activeCell="L28" sqref="L2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8" t="s">
        <v>365</v>
      </c>
      <c r="B1" s="219"/>
      <c r="C1" s="94" t="str">
        <f>CONCATENATE(cislostavby," ",nazevstavby)</f>
        <v>1210 Nástavba ZŠ Středotluky</v>
      </c>
      <c r="D1" s="95"/>
      <c r="E1" s="96"/>
      <c r="F1" s="95"/>
      <c r="G1" s="97" t="s">
        <v>366</v>
      </c>
      <c r="H1" s="98" t="s">
        <v>397</v>
      </c>
      <c r="I1" s="99"/>
    </row>
    <row r="2" spans="1:9" ht="13.5" thickBot="1">
      <c r="A2" s="220" t="s">
        <v>367</v>
      </c>
      <c r="B2" s="221"/>
      <c r="C2" s="100" t="str">
        <f>CONCATENATE(cisloobjektu," ",nazevobjektu)</f>
        <v>01 Nástavba</v>
      </c>
      <c r="D2" s="101"/>
      <c r="E2" s="102"/>
      <c r="F2" s="101"/>
      <c r="G2" s="222" t="s">
        <v>400</v>
      </c>
      <c r="H2" s="223"/>
      <c r="I2" s="224"/>
    </row>
    <row r="3" spans="1:9" ht="13.5" thickTop="1">
      <c r="A3" s="74"/>
      <c r="B3" s="74"/>
      <c r="C3" s="74"/>
      <c r="D3" s="74"/>
      <c r="E3" s="74"/>
      <c r="F3" s="65"/>
      <c r="G3" s="74"/>
      <c r="H3" s="74"/>
      <c r="I3" s="74"/>
    </row>
    <row r="4" spans="1:9" ht="19.5" customHeight="1">
      <c r="A4" s="103" t="s">
        <v>368</v>
      </c>
      <c r="B4" s="104"/>
      <c r="C4" s="104"/>
      <c r="D4" s="104"/>
      <c r="E4" s="105"/>
      <c r="F4" s="104"/>
      <c r="G4" s="104"/>
      <c r="H4" s="104"/>
      <c r="I4" s="104"/>
    </row>
    <row r="5" spans="1:9" ht="13.5" thickBot="1">
      <c r="A5" s="74"/>
      <c r="B5" s="74"/>
      <c r="C5" s="74"/>
      <c r="D5" s="74"/>
      <c r="E5" s="74"/>
      <c r="F5" s="74"/>
      <c r="G5" s="74"/>
      <c r="H5" s="74"/>
      <c r="I5" s="74"/>
    </row>
    <row r="6" spans="1:9" s="35" customFormat="1" ht="13.5" thickBot="1">
      <c r="A6" s="106"/>
      <c r="B6" s="107" t="s">
        <v>369</v>
      </c>
      <c r="C6" s="107"/>
      <c r="D6" s="108"/>
      <c r="E6" s="109" t="s">
        <v>370</v>
      </c>
      <c r="F6" s="110" t="s">
        <v>371</v>
      </c>
      <c r="G6" s="110" t="s">
        <v>372</v>
      </c>
      <c r="H6" s="110" t="s">
        <v>373</v>
      </c>
      <c r="I6" s="111" t="s">
        <v>347</v>
      </c>
    </row>
    <row r="7" spans="1:9" s="35" customFormat="1" ht="12.75">
      <c r="A7" s="198" t="str">
        <f>Položky!B7</f>
        <v>1</v>
      </c>
      <c r="B7" s="112" t="str">
        <f>Položky!C7</f>
        <v>Zemní práce</v>
      </c>
      <c r="C7" s="65"/>
      <c r="D7" s="113"/>
      <c r="E7" s="199">
        <f>Položky!BA14</f>
        <v>0</v>
      </c>
      <c r="F7" s="200">
        <f>Položky!BB14</f>
        <v>0</v>
      </c>
      <c r="G7" s="200">
        <f>Položky!BC14</f>
        <v>0</v>
      </c>
      <c r="H7" s="200">
        <f>Položky!BD14</f>
        <v>0</v>
      </c>
      <c r="I7" s="201">
        <f>Položky!BE14</f>
        <v>0</v>
      </c>
    </row>
    <row r="8" spans="1:9" s="35" customFormat="1" ht="12.75">
      <c r="A8" s="198" t="str">
        <f>Položky!B15</f>
        <v>3</v>
      </c>
      <c r="B8" s="112" t="str">
        <f>Položky!C15</f>
        <v>Svislé a kompletní konstrukce</v>
      </c>
      <c r="C8" s="65"/>
      <c r="D8" s="113"/>
      <c r="E8" s="199">
        <f>Položky!BA68</f>
        <v>0</v>
      </c>
      <c r="F8" s="200">
        <f>Položky!BB68</f>
        <v>0</v>
      </c>
      <c r="G8" s="200">
        <f>Položky!BC68</f>
        <v>0</v>
      </c>
      <c r="H8" s="200">
        <f>Položky!BD68</f>
        <v>0</v>
      </c>
      <c r="I8" s="201">
        <f>Položky!BE68</f>
        <v>0</v>
      </c>
    </row>
    <row r="9" spans="1:9" s="35" customFormat="1" ht="12.75">
      <c r="A9" s="198" t="str">
        <f>Položky!B69</f>
        <v>4</v>
      </c>
      <c r="B9" s="112" t="str">
        <f>Položky!C69</f>
        <v>Vodorovné konstrukce</v>
      </c>
      <c r="C9" s="65"/>
      <c r="D9" s="113"/>
      <c r="E9" s="199">
        <f>Položky!BA113</f>
        <v>0</v>
      </c>
      <c r="F9" s="200">
        <f>Položky!BB113</f>
        <v>0</v>
      </c>
      <c r="G9" s="200">
        <f>Položky!BC113</f>
        <v>0</v>
      </c>
      <c r="H9" s="200">
        <f>Položky!BD113</f>
        <v>0</v>
      </c>
      <c r="I9" s="201">
        <f>Položky!BE113</f>
        <v>0</v>
      </c>
    </row>
    <row r="10" spans="1:9" s="35" customFormat="1" ht="12.75">
      <c r="A10" s="198" t="str">
        <f>Položky!B114</f>
        <v>61</v>
      </c>
      <c r="B10" s="112" t="str">
        <f>Položky!C114</f>
        <v>Upravy povrchů vnitřní</v>
      </c>
      <c r="C10" s="65"/>
      <c r="D10" s="113"/>
      <c r="E10" s="199">
        <f>Položky!BA154</f>
        <v>0</v>
      </c>
      <c r="F10" s="200">
        <f>Položky!BB154</f>
        <v>0</v>
      </c>
      <c r="G10" s="200">
        <f>Položky!BC154</f>
        <v>0</v>
      </c>
      <c r="H10" s="200">
        <f>Položky!BD154</f>
        <v>0</v>
      </c>
      <c r="I10" s="201">
        <f>Položky!BE154</f>
        <v>0</v>
      </c>
    </row>
    <row r="11" spans="1:9" s="35" customFormat="1" ht="12.75">
      <c r="A11" s="198" t="str">
        <f>Položky!B155</f>
        <v>62</v>
      </c>
      <c r="B11" s="112" t="str">
        <f>Položky!C155</f>
        <v>Úpravy povrchů vnější</v>
      </c>
      <c r="C11" s="65"/>
      <c r="D11" s="113"/>
      <c r="E11" s="199">
        <f>Položky!BA193</f>
        <v>0</v>
      </c>
      <c r="F11" s="200">
        <f>Položky!BB193</f>
        <v>0</v>
      </c>
      <c r="G11" s="200">
        <f>Položky!BC193</f>
        <v>0</v>
      </c>
      <c r="H11" s="200">
        <f>Položky!BD193</f>
        <v>0</v>
      </c>
      <c r="I11" s="201">
        <f>Položky!BE193</f>
        <v>0</v>
      </c>
    </row>
    <row r="12" spans="1:9" s="35" customFormat="1" ht="12.75">
      <c r="A12" s="198" t="str">
        <f>Položky!B194</f>
        <v>63</v>
      </c>
      <c r="B12" s="112" t="str">
        <f>Položky!C194</f>
        <v>Podlahy a podlahové konstrukce</v>
      </c>
      <c r="C12" s="65"/>
      <c r="D12" s="113"/>
      <c r="E12" s="199">
        <f>Položky!BA198</f>
        <v>0</v>
      </c>
      <c r="F12" s="200">
        <f>Položky!BB198</f>
        <v>0</v>
      </c>
      <c r="G12" s="200">
        <f>Položky!BC198</f>
        <v>0</v>
      </c>
      <c r="H12" s="200">
        <f>Položky!BD198</f>
        <v>0</v>
      </c>
      <c r="I12" s="201">
        <f>Položky!BE198</f>
        <v>0</v>
      </c>
    </row>
    <row r="13" spans="1:9" s="35" customFormat="1" ht="12.75">
      <c r="A13" s="198" t="str">
        <f>Položky!B199</f>
        <v>64</v>
      </c>
      <c r="B13" s="112" t="str">
        <f>Položky!C199</f>
        <v>Výplně otvorů</v>
      </c>
      <c r="C13" s="65"/>
      <c r="D13" s="113"/>
      <c r="E13" s="199">
        <f>Položky!BA207</f>
        <v>0</v>
      </c>
      <c r="F13" s="200">
        <f>Položky!BB207</f>
        <v>0</v>
      </c>
      <c r="G13" s="200">
        <f>Položky!BC207</f>
        <v>0</v>
      </c>
      <c r="H13" s="200">
        <f>Položky!BD207</f>
        <v>0</v>
      </c>
      <c r="I13" s="201">
        <f>Položky!BE207</f>
        <v>0</v>
      </c>
    </row>
    <row r="14" spans="1:9" s="35" customFormat="1" ht="12.75">
      <c r="A14" s="198" t="str">
        <f>Položky!B208</f>
        <v>94</v>
      </c>
      <c r="B14" s="112" t="str">
        <f>Položky!C208</f>
        <v>Lešení a stavební výtahy</v>
      </c>
      <c r="C14" s="65"/>
      <c r="D14" s="113"/>
      <c r="E14" s="199">
        <f>Položky!BA222</f>
        <v>0</v>
      </c>
      <c r="F14" s="200">
        <f>Položky!BB222</f>
        <v>0</v>
      </c>
      <c r="G14" s="200">
        <f>Položky!BC222</f>
        <v>0</v>
      </c>
      <c r="H14" s="200">
        <f>Položky!BD222</f>
        <v>0</v>
      </c>
      <c r="I14" s="201">
        <f>Položky!BE222</f>
        <v>0</v>
      </c>
    </row>
    <row r="15" spans="1:9" s="35" customFormat="1" ht="12.75">
      <c r="A15" s="198" t="str">
        <f>Položky!B223</f>
        <v>95</v>
      </c>
      <c r="B15" s="112" t="str">
        <f>Položky!C223</f>
        <v>Dokončovací konstrukce na pozemních stavbách</v>
      </c>
      <c r="C15" s="65"/>
      <c r="D15" s="113"/>
      <c r="E15" s="199">
        <f>Položky!BA239</f>
        <v>0</v>
      </c>
      <c r="F15" s="200">
        <f>Položky!BB239</f>
        <v>0</v>
      </c>
      <c r="G15" s="200">
        <f>Položky!BC239</f>
        <v>0</v>
      </c>
      <c r="H15" s="200">
        <f>Položky!BD239</f>
        <v>0</v>
      </c>
      <c r="I15" s="201">
        <f>Položky!BE239</f>
        <v>0</v>
      </c>
    </row>
    <row r="16" spans="1:9" s="35" customFormat="1" ht="12.75">
      <c r="A16" s="198" t="str">
        <f>Položky!B240</f>
        <v>96</v>
      </c>
      <c r="B16" s="112" t="str">
        <f>Položky!C240</f>
        <v>Bourání konstrukcí</v>
      </c>
      <c r="C16" s="65"/>
      <c r="D16" s="113"/>
      <c r="E16" s="199">
        <f>Položky!BA263</f>
        <v>0</v>
      </c>
      <c r="F16" s="200">
        <f>Položky!BB263</f>
        <v>0</v>
      </c>
      <c r="G16" s="200">
        <f>Položky!BC263</f>
        <v>0</v>
      </c>
      <c r="H16" s="200">
        <f>Položky!BD263</f>
        <v>0</v>
      </c>
      <c r="I16" s="201">
        <f>Položky!BE263</f>
        <v>0</v>
      </c>
    </row>
    <row r="17" spans="1:9" s="35" customFormat="1" ht="12.75">
      <c r="A17" s="198" t="str">
        <f>Položky!B264</f>
        <v>97</v>
      </c>
      <c r="B17" s="112" t="str">
        <f>Položky!C264</f>
        <v>Prorážení otvorů</v>
      </c>
      <c r="C17" s="65"/>
      <c r="D17" s="113"/>
      <c r="E17" s="199">
        <f>Položky!BA318</f>
        <v>0</v>
      </c>
      <c r="F17" s="200">
        <f>Položky!BB318</f>
        <v>0</v>
      </c>
      <c r="G17" s="200">
        <f>Položky!BC318</f>
        <v>0</v>
      </c>
      <c r="H17" s="200">
        <f>Položky!BD318</f>
        <v>0</v>
      </c>
      <c r="I17" s="201">
        <f>Položky!BE318</f>
        <v>0</v>
      </c>
    </row>
    <row r="18" spans="1:9" s="35" customFormat="1" ht="12.75">
      <c r="A18" s="198" t="str">
        <f>Položky!B319</f>
        <v>99</v>
      </c>
      <c r="B18" s="112" t="str">
        <f>Položky!C319</f>
        <v>Staveništní přesun hmot</v>
      </c>
      <c r="C18" s="65"/>
      <c r="D18" s="113"/>
      <c r="E18" s="199">
        <f>Položky!BA321</f>
        <v>0</v>
      </c>
      <c r="F18" s="200">
        <f>Položky!BB321</f>
        <v>0</v>
      </c>
      <c r="G18" s="200">
        <f>Položky!BC321</f>
        <v>0</v>
      </c>
      <c r="H18" s="200">
        <f>Položky!BD321</f>
        <v>0</v>
      </c>
      <c r="I18" s="201">
        <f>Položky!BE321</f>
        <v>0</v>
      </c>
    </row>
    <row r="19" spans="1:9" s="35" customFormat="1" ht="12.75">
      <c r="A19" s="198" t="str">
        <f>Položky!B322</f>
        <v>OS</v>
      </c>
      <c r="B19" s="112" t="str">
        <f>Položky!C322</f>
        <v>Ostatní - doplní nabízející</v>
      </c>
      <c r="C19" s="65"/>
      <c r="D19" s="113"/>
      <c r="E19" s="199">
        <f>Položky!BA342</f>
        <v>0</v>
      </c>
      <c r="F19" s="200">
        <f>Položky!BB342</f>
        <v>0</v>
      </c>
      <c r="G19" s="200">
        <f>Položky!BC342</f>
        <v>0</v>
      </c>
      <c r="H19" s="200">
        <f>Položky!BD342</f>
        <v>0</v>
      </c>
      <c r="I19" s="201">
        <f>Položky!BE342</f>
        <v>0</v>
      </c>
    </row>
    <row r="20" spans="1:9" s="35" customFormat="1" ht="12.75">
      <c r="A20" s="198" t="str">
        <f>Položky!B343</f>
        <v>713</v>
      </c>
      <c r="B20" s="112" t="str">
        <f>Položky!C343</f>
        <v>Izolace tepelné</v>
      </c>
      <c r="C20" s="65"/>
      <c r="D20" s="113"/>
      <c r="E20" s="199">
        <f>Položky!BA388</f>
        <v>0</v>
      </c>
      <c r="F20" s="200">
        <f>Položky!BB388</f>
        <v>0</v>
      </c>
      <c r="G20" s="200">
        <f>Položky!BC388</f>
        <v>0</v>
      </c>
      <c r="H20" s="200">
        <f>Položky!BD388</f>
        <v>0</v>
      </c>
      <c r="I20" s="201">
        <f>Položky!BE388</f>
        <v>0</v>
      </c>
    </row>
    <row r="21" spans="1:9" s="35" customFormat="1" ht="12.75">
      <c r="A21" s="198" t="str">
        <f>Položky!B389</f>
        <v>730</v>
      </c>
      <c r="B21" s="112" t="str">
        <f>Položky!C389</f>
        <v>Ústřední vytápění</v>
      </c>
      <c r="C21" s="65"/>
      <c r="D21" s="113"/>
      <c r="E21" s="199">
        <f>Položky!BA404</f>
        <v>0</v>
      </c>
      <c r="F21" s="200">
        <f>Položky!BB404</f>
        <v>0</v>
      </c>
      <c r="G21" s="200">
        <f>Položky!BC404</f>
        <v>0</v>
      </c>
      <c r="H21" s="200">
        <f>Položky!BD404</f>
        <v>0</v>
      </c>
      <c r="I21" s="201">
        <f>Položky!BE404</f>
        <v>0</v>
      </c>
    </row>
    <row r="22" spans="1:9" s="35" customFormat="1" ht="12.75">
      <c r="A22" s="198" t="str">
        <f>Položky!B405</f>
        <v>733</v>
      </c>
      <c r="B22" s="112" t="str">
        <f>Položky!C405</f>
        <v>Rozvod potrubí</v>
      </c>
      <c r="C22" s="65"/>
      <c r="D22" s="113"/>
      <c r="E22" s="199">
        <f>Položky!BA422</f>
        <v>0</v>
      </c>
      <c r="F22" s="200">
        <f>Položky!BB422</f>
        <v>0</v>
      </c>
      <c r="G22" s="200">
        <f>Položky!BC422</f>
        <v>0</v>
      </c>
      <c r="H22" s="200">
        <f>Položky!BD422</f>
        <v>0</v>
      </c>
      <c r="I22" s="201">
        <f>Položky!BE422</f>
        <v>0</v>
      </c>
    </row>
    <row r="23" spans="1:9" s="35" customFormat="1" ht="12.75">
      <c r="A23" s="198" t="str">
        <f>Položky!B423</f>
        <v>734</v>
      </c>
      <c r="B23" s="112" t="str">
        <f>Položky!C423</f>
        <v>Armatury</v>
      </c>
      <c r="C23" s="65"/>
      <c r="D23" s="113"/>
      <c r="E23" s="199">
        <f>Položky!BA435</f>
        <v>0</v>
      </c>
      <c r="F23" s="200">
        <f>Položky!BB435</f>
        <v>0</v>
      </c>
      <c r="G23" s="200">
        <f>Položky!BC435</f>
        <v>0</v>
      </c>
      <c r="H23" s="200">
        <f>Položky!BD435</f>
        <v>0</v>
      </c>
      <c r="I23" s="201">
        <f>Položky!BE435</f>
        <v>0</v>
      </c>
    </row>
    <row r="24" spans="1:9" s="35" customFormat="1" ht="12.75">
      <c r="A24" s="198" t="str">
        <f>Položky!B436</f>
        <v>735</v>
      </c>
      <c r="B24" s="112" t="str">
        <f>Položky!C436</f>
        <v>Otopná tělesa</v>
      </c>
      <c r="C24" s="65"/>
      <c r="D24" s="113"/>
      <c r="E24" s="199">
        <f>Položky!BA465</f>
        <v>0</v>
      </c>
      <c r="F24" s="200">
        <f>Položky!BB465</f>
        <v>0</v>
      </c>
      <c r="G24" s="200">
        <f>Položky!BC465</f>
        <v>0</v>
      </c>
      <c r="H24" s="200">
        <f>Položky!BD465</f>
        <v>0</v>
      </c>
      <c r="I24" s="201">
        <f>Položky!BE465</f>
        <v>0</v>
      </c>
    </row>
    <row r="25" spans="1:9" s="35" customFormat="1" ht="12.75">
      <c r="A25" s="198" t="str">
        <f>Položky!B466</f>
        <v>762</v>
      </c>
      <c r="B25" s="112" t="str">
        <f>Položky!C466</f>
        <v>Konstrukce tesařské</v>
      </c>
      <c r="C25" s="65"/>
      <c r="D25" s="113"/>
      <c r="E25" s="199">
        <f>Položky!BA573</f>
        <v>0</v>
      </c>
      <c r="F25" s="200">
        <f>Položky!BB573</f>
        <v>0</v>
      </c>
      <c r="G25" s="200">
        <f>Položky!BC573</f>
        <v>0</v>
      </c>
      <c r="H25" s="200">
        <f>Položky!BD573</f>
        <v>0</v>
      </c>
      <c r="I25" s="201">
        <f>Položky!BE573</f>
        <v>0</v>
      </c>
    </row>
    <row r="26" spans="1:9" s="35" customFormat="1" ht="12.75">
      <c r="A26" s="198" t="str">
        <f>Položky!B574</f>
        <v>764</v>
      </c>
      <c r="B26" s="112" t="str">
        <f>Položky!C574</f>
        <v>Konstrukce klempířské</v>
      </c>
      <c r="C26" s="65"/>
      <c r="D26" s="113"/>
      <c r="E26" s="199">
        <f>Položky!BA637</f>
        <v>0</v>
      </c>
      <c r="F26" s="200">
        <f>Položky!BB637</f>
        <v>0</v>
      </c>
      <c r="G26" s="200">
        <f>Položky!BC637</f>
        <v>0</v>
      </c>
      <c r="H26" s="200">
        <f>Položky!BD637</f>
        <v>0</v>
      </c>
      <c r="I26" s="201">
        <f>Položky!BE637</f>
        <v>0</v>
      </c>
    </row>
    <row r="27" spans="1:9" s="35" customFormat="1" ht="12.75">
      <c r="A27" s="198" t="str">
        <f>Položky!B638</f>
        <v>765</v>
      </c>
      <c r="B27" s="112" t="str">
        <f>Položky!C638</f>
        <v>Krytiny tvrdé</v>
      </c>
      <c r="C27" s="65"/>
      <c r="D27" s="113"/>
      <c r="E27" s="199">
        <f>Položky!BA668</f>
        <v>0</v>
      </c>
      <c r="F27" s="200">
        <f>Položky!BB668</f>
        <v>0</v>
      </c>
      <c r="G27" s="200">
        <f>Položky!BC668</f>
        <v>0</v>
      </c>
      <c r="H27" s="200">
        <f>Položky!BD668</f>
        <v>0</v>
      </c>
      <c r="I27" s="201">
        <f>Položky!BE668</f>
        <v>0</v>
      </c>
    </row>
    <row r="28" spans="1:9" s="35" customFormat="1" ht="12.75">
      <c r="A28" s="198" t="str">
        <f>Položky!B669</f>
        <v>766</v>
      </c>
      <c r="B28" s="112" t="str">
        <f>Položky!C669</f>
        <v>Konstrukce truhlářské</v>
      </c>
      <c r="C28" s="65"/>
      <c r="D28" s="113"/>
      <c r="E28" s="199">
        <f>Položky!BA737</f>
        <v>0</v>
      </c>
      <c r="F28" s="200">
        <f>Položky!BB737</f>
        <v>0</v>
      </c>
      <c r="G28" s="200">
        <f>Položky!BC737</f>
        <v>0</v>
      </c>
      <c r="H28" s="200">
        <f>Položky!BD737</f>
        <v>0</v>
      </c>
      <c r="I28" s="201">
        <f>Položky!BE737</f>
        <v>0</v>
      </c>
    </row>
    <row r="29" spans="1:9" s="35" customFormat="1" ht="12.75">
      <c r="A29" s="198" t="str">
        <f>Položky!B738</f>
        <v>767</v>
      </c>
      <c r="B29" s="112" t="str">
        <f>Položky!C738</f>
        <v>Konstrukce zámečnické</v>
      </c>
      <c r="C29" s="65"/>
      <c r="D29" s="113"/>
      <c r="E29" s="199">
        <f>Položky!BA748</f>
        <v>0</v>
      </c>
      <c r="F29" s="200">
        <f>Položky!BB748</f>
        <v>0</v>
      </c>
      <c r="G29" s="200">
        <f>Položky!BC748</f>
        <v>0</v>
      </c>
      <c r="H29" s="200">
        <f>Položky!BD748</f>
        <v>0</v>
      </c>
      <c r="I29" s="201">
        <f>Položky!BE748</f>
        <v>0</v>
      </c>
    </row>
    <row r="30" spans="1:9" s="35" customFormat="1" ht="12.75">
      <c r="A30" s="198" t="str">
        <f>Položky!B749</f>
        <v>776</v>
      </c>
      <c r="B30" s="112" t="str">
        <f>Položky!C749</f>
        <v>Podlahy povlakové</v>
      </c>
      <c r="C30" s="65"/>
      <c r="D30" s="113"/>
      <c r="E30" s="199">
        <f>Položky!BA770</f>
        <v>0</v>
      </c>
      <c r="F30" s="200">
        <f>Položky!BB770</f>
        <v>0</v>
      </c>
      <c r="G30" s="200">
        <f>Položky!BC770</f>
        <v>0</v>
      </c>
      <c r="H30" s="200">
        <f>Položky!BD770</f>
        <v>0</v>
      </c>
      <c r="I30" s="201">
        <f>Položky!BE770</f>
        <v>0</v>
      </c>
    </row>
    <row r="31" spans="1:9" s="35" customFormat="1" ht="12.75">
      <c r="A31" s="198" t="str">
        <f>Položky!B771</f>
        <v>783</v>
      </c>
      <c r="B31" s="112" t="str">
        <f>Položky!C771</f>
        <v>Nátěry</v>
      </c>
      <c r="C31" s="65"/>
      <c r="D31" s="113"/>
      <c r="E31" s="199">
        <f>Položky!BA779</f>
        <v>0</v>
      </c>
      <c r="F31" s="200">
        <f>Položky!BB779</f>
        <v>0</v>
      </c>
      <c r="G31" s="200">
        <f>Položky!BC779</f>
        <v>0</v>
      </c>
      <c r="H31" s="200">
        <f>Položky!BD779</f>
        <v>0</v>
      </c>
      <c r="I31" s="201">
        <f>Položky!BE779</f>
        <v>0</v>
      </c>
    </row>
    <row r="32" spans="1:9" s="35" customFormat="1" ht="12.75">
      <c r="A32" s="198" t="str">
        <f>Položky!B780</f>
        <v>784</v>
      </c>
      <c r="B32" s="112" t="str">
        <f>Položky!C780</f>
        <v>Malby</v>
      </c>
      <c r="C32" s="65"/>
      <c r="D32" s="113"/>
      <c r="E32" s="199">
        <f>Položky!BA795</f>
        <v>0</v>
      </c>
      <c r="F32" s="200">
        <f>Položky!BB795</f>
        <v>0</v>
      </c>
      <c r="G32" s="200">
        <f>Položky!BC795</f>
        <v>0</v>
      </c>
      <c r="H32" s="200">
        <f>Položky!BD795</f>
        <v>0</v>
      </c>
      <c r="I32" s="201">
        <f>Položky!BE795</f>
        <v>0</v>
      </c>
    </row>
    <row r="33" spans="1:9" s="35" customFormat="1" ht="12.75">
      <c r="A33" s="198" t="str">
        <f>Položky!B796</f>
        <v>M21</v>
      </c>
      <c r="B33" s="112" t="str">
        <f>Položky!C796</f>
        <v>Elektromontáže</v>
      </c>
      <c r="C33" s="65"/>
      <c r="D33" s="113"/>
      <c r="E33" s="199">
        <f>Položky!BA1020</f>
        <v>0</v>
      </c>
      <c r="F33" s="200">
        <f>Položky!BB1020</f>
        <v>0</v>
      </c>
      <c r="G33" s="200">
        <f>Položky!BC1020</f>
        <v>0</v>
      </c>
      <c r="H33" s="200">
        <f>Položky!BD1020</f>
        <v>0</v>
      </c>
      <c r="I33" s="201">
        <f>Položky!BE1020</f>
        <v>0</v>
      </c>
    </row>
    <row r="34" spans="1:9" s="35" customFormat="1" ht="12.75">
      <c r="A34" s="198" t="str">
        <f>Položky!B1021</f>
        <v>M22</v>
      </c>
      <c r="B34" s="112" t="str">
        <f>Položky!C1021</f>
        <v>Montáž sdělovací a zabezp. techniky</v>
      </c>
      <c r="C34" s="65"/>
      <c r="D34" s="113"/>
      <c r="E34" s="199">
        <f>Položky!BA1078</f>
        <v>0</v>
      </c>
      <c r="F34" s="200">
        <f>Položky!BB1078</f>
        <v>0</v>
      </c>
      <c r="G34" s="200">
        <f>Položky!BC1078</f>
        <v>0</v>
      </c>
      <c r="H34" s="200">
        <f>Položky!BD1078</f>
        <v>0</v>
      </c>
      <c r="I34" s="201">
        <f>Položky!BE1078</f>
        <v>0</v>
      </c>
    </row>
    <row r="35" spans="1:9" s="35" customFormat="1" ht="13.5" thickBot="1">
      <c r="A35" s="198" t="str">
        <f>Položky!B1079</f>
        <v>D96</v>
      </c>
      <c r="B35" s="112" t="str">
        <f>Položky!C1079</f>
        <v>Přesuny suti a vybouraných hmot</v>
      </c>
      <c r="C35" s="65"/>
      <c r="D35" s="113"/>
      <c r="E35" s="199">
        <f>Položky!BA1086</f>
        <v>0</v>
      </c>
      <c r="F35" s="200">
        <f>Položky!BB1086</f>
        <v>0</v>
      </c>
      <c r="G35" s="200">
        <f>Položky!BC1086</f>
        <v>0</v>
      </c>
      <c r="H35" s="200">
        <f>Položky!BD1086</f>
        <v>0</v>
      </c>
      <c r="I35" s="201">
        <f>Položky!BE1086</f>
        <v>0</v>
      </c>
    </row>
    <row r="36" spans="1:9" s="120" customFormat="1" ht="13.5" thickBot="1">
      <c r="A36" s="114"/>
      <c r="B36" s="115" t="s">
        <v>374</v>
      </c>
      <c r="C36" s="115"/>
      <c r="D36" s="116"/>
      <c r="E36" s="117">
        <f>SUM(E7:E35)</f>
        <v>0</v>
      </c>
      <c r="F36" s="118">
        <f>SUM(F7:F35)</f>
        <v>0</v>
      </c>
      <c r="G36" s="118">
        <f>SUM(G7:G35)</f>
        <v>0</v>
      </c>
      <c r="H36" s="118">
        <f>SUM(H7:H35)</f>
        <v>0</v>
      </c>
      <c r="I36" s="119">
        <f>SUM(I7:I35)</f>
        <v>0</v>
      </c>
    </row>
    <row r="37" spans="1:9" ht="12.75">
      <c r="A37" s="65"/>
      <c r="B37" s="65"/>
      <c r="C37" s="65"/>
      <c r="D37" s="65"/>
      <c r="E37" s="65"/>
      <c r="F37" s="65"/>
      <c r="G37" s="65"/>
      <c r="H37" s="65"/>
      <c r="I37" s="65"/>
    </row>
    <row r="38" spans="1:57" ht="19.5" customHeight="1">
      <c r="A38" s="104" t="s">
        <v>375</v>
      </c>
      <c r="B38" s="104"/>
      <c r="C38" s="104"/>
      <c r="D38" s="104"/>
      <c r="E38" s="104"/>
      <c r="F38" s="104"/>
      <c r="G38" s="121"/>
      <c r="H38" s="104"/>
      <c r="I38" s="104"/>
      <c r="BA38" s="41"/>
      <c r="BB38" s="41"/>
      <c r="BC38" s="41"/>
      <c r="BD38" s="41"/>
      <c r="BE38" s="41"/>
    </row>
    <row r="39" spans="1:9" ht="13.5" thickBot="1">
      <c r="A39" s="74"/>
      <c r="B39" s="74"/>
      <c r="C39" s="74"/>
      <c r="D39" s="74"/>
      <c r="E39" s="74"/>
      <c r="F39" s="74"/>
      <c r="G39" s="74"/>
      <c r="H39" s="74"/>
      <c r="I39" s="74"/>
    </row>
    <row r="40" spans="1:9" ht="12.75">
      <c r="A40" s="69" t="s">
        <v>376</v>
      </c>
      <c r="B40" s="70"/>
      <c r="C40" s="70"/>
      <c r="D40" s="122"/>
      <c r="E40" s="123" t="s">
        <v>377</v>
      </c>
      <c r="F40" s="124" t="s">
        <v>378</v>
      </c>
      <c r="G40" s="125" t="s">
        <v>379</v>
      </c>
      <c r="H40" s="126"/>
      <c r="I40" s="127" t="s">
        <v>377</v>
      </c>
    </row>
    <row r="41" spans="1:53" ht="12.75">
      <c r="A41" s="63" t="s">
        <v>308</v>
      </c>
      <c r="B41" s="55"/>
      <c r="C41" s="55"/>
      <c r="D41" s="128"/>
      <c r="E41" s="129"/>
      <c r="F41" s="130"/>
      <c r="G41" s="131">
        <f aca="true" t="shared" si="0" ref="G41:G48">CHOOSE(BA41+1,HSV+PSV,HSV+PSV+Mont,HSV+PSV+Dodavka+Mont,HSV,PSV,Mont,Dodavka,Mont+Dodavka,0)</f>
        <v>0</v>
      </c>
      <c r="H41" s="132"/>
      <c r="I41" s="133">
        <f aca="true" t="shared" si="1" ref="I41:I48">E41+F41*G41/100</f>
        <v>0</v>
      </c>
      <c r="BA41">
        <v>0</v>
      </c>
    </row>
    <row r="42" spans="1:53" ht="12.75">
      <c r="A42" s="63" t="s">
        <v>309</v>
      </c>
      <c r="B42" s="55"/>
      <c r="C42" s="55"/>
      <c r="D42" s="128"/>
      <c r="E42" s="129"/>
      <c r="F42" s="130"/>
      <c r="G42" s="131">
        <f t="shared" si="0"/>
        <v>0</v>
      </c>
      <c r="H42" s="132"/>
      <c r="I42" s="133">
        <f t="shared" si="1"/>
        <v>0</v>
      </c>
      <c r="BA42">
        <v>0</v>
      </c>
    </row>
    <row r="43" spans="1:53" ht="12.75">
      <c r="A43" s="63" t="s">
        <v>310</v>
      </c>
      <c r="B43" s="55"/>
      <c r="C43" s="55"/>
      <c r="D43" s="128"/>
      <c r="E43" s="129"/>
      <c r="F43" s="130"/>
      <c r="G43" s="131">
        <f t="shared" si="0"/>
        <v>0</v>
      </c>
      <c r="H43" s="132"/>
      <c r="I43" s="133">
        <f t="shared" si="1"/>
        <v>0</v>
      </c>
      <c r="BA43">
        <v>0</v>
      </c>
    </row>
    <row r="44" spans="1:53" ht="12.75">
      <c r="A44" s="63" t="s">
        <v>311</v>
      </c>
      <c r="B44" s="55"/>
      <c r="C44" s="55"/>
      <c r="D44" s="128"/>
      <c r="E44" s="129"/>
      <c r="F44" s="130"/>
      <c r="G44" s="131">
        <f t="shared" si="0"/>
        <v>0</v>
      </c>
      <c r="H44" s="132"/>
      <c r="I44" s="133">
        <f t="shared" si="1"/>
        <v>0</v>
      </c>
      <c r="BA44">
        <v>0</v>
      </c>
    </row>
    <row r="45" spans="1:53" ht="12.75">
      <c r="A45" s="63" t="s">
        <v>312</v>
      </c>
      <c r="B45" s="55"/>
      <c r="C45" s="55"/>
      <c r="D45" s="128"/>
      <c r="E45" s="129"/>
      <c r="F45" s="130"/>
      <c r="G45" s="131">
        <f t="shared" si="0"/>
        <v>0</v>
      </c>
      <c r="H45" s="132"/>
      <c r="I45" s="133">
        <f t="shared" si="1"/>
        <v>0</v>
      </c>
      <c r="BA45">
        <v>1</v>
      </c>
    </row>
    <row r="46" spans="1:53" ht="12.75">
      <c r="A46" s="63" t="s">
        <v>313</v>
      </c>
      <c r="B46" s="55"/>
      <c r="C46" s="55"/>
      <c r="D46" s="128"/>
      <c r="E46" s="129"/>
      <c r="F46" s="130"/>
      <c r="G46" s="131">
        <f t="shared" si="0"/>
        <v>0</v>
      </c>
      <c r="H46" s="132"/>
      <c r="I46" s="133">
        <f t="shared" si="1"/>
        <v>0</v>
      </c>
      <c r="BA46">
        <v>1</v>
      </c>
    </row>
    <row r="47" spans="1:53" ht="12.75">
      <c r="A47" s="63" t="s">
        <v>314</v>
      </c>
      <c r="B47" s="55"/>
      <c r="C47" s="55"/>
      <c r="D47" s="128"/>
      <c r="E47" s="129"/>
      <c r="F47" s="130"/>
      <c r="G47" s="131">
        <f t="shared" si="0"/>
        <v>0</v>
      </c>
      <c r="H47" s="132"/>
      <c r="I47" s="133">
        <f t="shared" si="1"/>
        <v>0</v>
      </c>
      <c r="BA47">
        <v>2</v>
      </c>
    </row>
    <row r="48" spans="1:53" ht="12.75">
      <c r="A48" s="63" t="s">
        <v>315</v>
      </c>
      <c r="B48" s="55"/>
      <c r="C48" s="55"/>
      <c r="D48" s="128"/>
      <c r="E48" s="129"/>
      <c r="F48" s="130"/>
      <c r="G48" s="131">
        <f t="shared" si="0"/>
        <v>0</v>
      </c>
      <c r="H48" s="132"/>
      <c r="I48" s="133">
        <f t="shared" si="1"/>
        <v>0</v>
      </c>
      <c r="BA48">
        <v>2</v>
      </c>
    </row>
    <row r="49" spans="1:9" ht="13.5" thickBot="1">
      <c r="A49" s="134"/>
      <c r="B49" s="135" t="s">
        <v>380</v>
      </c>
      <c r="C49" s="136"/>
      <c r="D49" s="137"/>
      <c r="E49" s="138"/>
      <c r="F49" s="139"/>
      <c r="G49" s="139"/>
      <c r="H49" s="216">
        <f>SUM(I41:I48)</f>
        <v>0</v>
      </c>
      <c r="I49" s="217"/>
    </row>
    <row r="51" spans="2:9" ht="12.75">
      <c r="B51" s="120"/>
      <c r="F51" s="140"/>
      <c r="G51" s="141"/>
      <c r="H51" s="141"/>
      <c r="I51" s="142"/>
    </row>
    <row r="52" spans="6:9" ht="12.75">
      <c r="F52" s="140"/>
      <c r="G52" s="141"/>
      <c r="H52" s="141"/>
      <c r="I52" s="142"/>
    </row>
    <row r="53" spans="6:9" ht="12.75">
      <c r="F53" s="140"/>
      <c r="G53" s="141"/>
      <c r="H53" s="141"/>
      <c r="I53" s="142"/>
    </row>
    <row r="54" spans="6:9" ht="12.75">
      <c r="F54" s="140"/>
      <c r="G54" s="141"/>
      <c r="H54" s="141"/>
      <c r="I54" s="142"/>
    </row>
    <row r="55" spans="6:9" ht="12.75">
      <c r="F55" s="140"/>
      <c r="G55" s="141"/>
      <c r="H55" s="141"/>
      <c r="I55" s="142"/>
    </row>
    <row r="56" spans="6:9" ht="12.75">
      <c r="F56" s="140"/>
      <c r="G56" s="141"/>
      <c r="H56" s="141"/>
      <c r="I56" s="142"/>
    </row>
    <row r="57" spans="6:9" ht="12.75">
      <c r="F57" s="140"/>
      <c r="G57" s="141"/>
      <c r="H57" s="141"/>
      <c r="I57" s="142"/>
    </row>
    <row r="58" spans="6:9" ht="12.75">
      <c r="F58" s="140"/>
      <c r="G58" s="141"/>
      <c r="H58" s="141"/>
      <c r="I58" s="142"/>
    </row>
    <row r="59" spans="6:9" ht="12.75">
      <c r="F59" s="140"/>
      <c r="G59" s="141"/>
      <c r="H59" s="141"/>
      <c r="I59" s="142"/>
    </row>
    <row r="60" spans="6:9" ht="12.75">
      <c r="F60" s="140"/>
      <c r="G60" s="141"/>
      <c r="H60" s="141"/>
      <c r="I60" s="142"/>
    </row>
    <row r="61" spans="6:9" ht="12.75">
      <c r="F61" s="140"/>
      <c r="G61" s="141"/>
      <c r="H61" s="141"/>
      <c r="I61" s="142"/>
    </row>
    <row r="62" spans="6:9" ht="12.75">
      <c r="F62" s="140"/>
      <c r="G62" s="141"/>
      <c r="H62" s="141"/>
      <c r="I62" s="142"/>
    </row>
    <row r="63" spans="6:9" ht="12.75">
      <c r="F63" s="140"/>
      <c r="G63" s="141"/>
      <c r="H63" s="141"/>
      <c r="I63" s="142"/>
    </row>
    <row r="64" spans="6:9" ht="12.75">
      <c r="F64" s="140"/>
      <c r="G64" s="141"/>
      <c r="H64" s="141"/>
      <c r="I64" s="142"/>
    </row>
    <row r="65" spans="6:9" ht="12.75">
      <c r="F65" s="140"/>
      <c r="G65" s="141"/>
      <c r="H65" s="141"/>
      <c r="I65" s="142"/>
    </row>
    <row r="66" spans="6:9" ht="12.75">
      <c r="F66" s="140"/>
      <c r="G66" s="141"/>
      <c r="H66" s="141"/>
      <c r="I66" s="142"/>
    </row>
    <row r="67" spans="6:9" ht="12.75">
      <c r="F67" s="140"/>
      <c r="G67" s="141"/>
      <c r="H67" s="141"/>
      <c r="I67" s="142"/>
    </row>
    <row r="68" spans="6:9" ht="12.75">
      <c r="F68" s="140"/>
      <c r="G68" s="141"/>
      <c r="H68" s="141"/>
      <c r="I68" s="142"/>
    </row>
    <row r="69" spans="6:9" ht="12.75">
      <c r="F69" s="140"/>
      <c r="G69" s="141"/>
      <c r="H69" s="141"/>
      <c r="I69" s="142"/>
    </row>
    <row r="70" spans="6:9" ht="12.75">
      <c r="F70" s="140"/>
      <c r="G70" s="141"/>
      <c r="H70" s="141"/>
      <c r="I70" s="142"/>
    </row>
    <row r="71" spans="6:9" ht="12.75">
      <c r="F71" s="140"/>
      <c r="G71" s="141"/>
      <c r="H71" s="141"/>
      <c r="I71" s="142"/>
    </row>
    <row r="72" spans="6:9" ht="12.75">
      <c r="F72" s="140"/>
      <c r="G72" s="141"/>
      <c r="H72" s="141"/>
      <c r="I72" s="142"/>
    </row>
    <row r="73" spans="6:9" ht="12.75">
      <c r="F73" s="140"/>
      <c r="G73" s="141"/>
      <c r="H73" s="141"/>
      <c r="I73" s="142"/>
    </row>
    <row r="74" spans="6:9" ht="12.75">
      <c r="F74" s="140"/>
      <c r="G74" s="141"/>
      <c r="H74" s="141"/>
      <c r="I74" s="142"/>
    </row>
    <row r="75" spans="6:9" ht="12.75">
      <c r="F75" s="140"/>
      <c r="G75" s="141"/>
      <c r="H75" s="141"/>
      <c r="I75" s="142"/>
    </row>
    <row r="76" spans="6:9" ht="12.75">
      <c r="F76" s="140"/>
      <c r="G76" s="141"/>
      <c r="H76" s="141"/>
      <c r="I76" s="142"/>
    </row>
    <row r="77" spans="6:9" ht="12.75">
      <c r="F77" s="140"/>
      <c r="G77" s="141"/>
      <c r="H77" s="141"/>
      <c r="I77" s="142"/>
    </row>
    <row r="78" spans="6:9" ht="12.75">
      <c r="F78" s="140"/>
      <c r="G78" s="141"/>
      <c r="H78" s="141"/>
      <c r="I78" s="142"/>
    </row>
    <row r="79" spans="6:9" ht="12.75">
      <c r="F79" s="140"/>
      <c r="G79" s="141"/>
      <c r="H79" s="141"/>
      <c r="I79" s="142"/>
    </row>
    <row r="80" spans="6:9" ht="12.75">
      <c r="F80" s="140"/>
      <c r="G80" s="141"/>
      <c r="H80" s="141"/>
      <c r="I80" s="142"/>
    </row>
    <row r="81" spans="6:9" ht="12.75">
      <c r="F81" s="140"/>
      <c r="G81" s="141"/>
      <c r="H81" s="141"/>
      <c r="I81" s="142"/>
    </row>
    <row r="82" spans="6:9" ht="12.75">
      <c r="F82" s="140"/>
      <c r="G82" s="141"/>
      <c r="H82" s="141"/>
      <c r="I82" s="142"/>
    </row>
    <row r="83" spans="6:9" ht="12.75">
      <c r="F83" s="140"/>
      <c r="G83" s="141"/>
      <c r="H83" s="141"/>
      <c r="I83" s="142"/>
    </row>
    <row r="84" spans="6:9" ht="12.75">
      <c r="F84" s="140"/>
      <c r="G84" s="141"/>
      <c r="H84" s="141"/>
      <c r="I84" s="142"/>
    </row>
    <row r="85" spans="6:9" ht="12.75">
      <c r="F85" s="140"/>
      <c r="G85" s="141"/>
      <c r="H85" s="141"/>
      <c r="I85" s="142"/>
    </row>
    <row r="86" spans="6:9" ht="12.75">
      <c r="F86" s="140"/>
      <c r="G86" s="141"/>
      <c r="H86" s="141"/>
      <c r="I86" s="142"/>
    </row>
    <row r="87" spans="6:9" ht="12.75">
      <c r="F87" s="140"/>
      <c r="G87" s="141"/>
      <c r="H87" s="141"/>
      <c r="I87" s="142"/>
    </row>
    <row r="88" spans="6:9" ht="12.75">
      <c r="F88" s="140"/>
      <c r="G88" s="141"/>
      <c r="H88" s="141"/>
      <c r="I88" s="142"/>
    </row>
    <row r="89" spans="6:9" ht="12.75">
      <c r="F89" s="140"/>
      <c r="G89" s="141"/>
      <c r="H89" s="141"/>
      <c r="I89" s="142"/>
    </row>
    <row r="90" spans="6:9" ht="12.75">
      <c r="F90" s="140"/>
      <c r="G90" s="141"/>
      <c r="H90" s="141"/>
      <c r="I90" s="142"/>
    </row>
    <row r="91" spans="6:9" ht="12.75">
      <c r="F91" s="140"/>
      <c r="G91" s="141"/>
      <c r="H91" s="141"/>
      <c r="I91" s="142"/>
    </row>
    <row r="92" spans="6:9" ht="12.75">
      <c r="F92" s="140"/>
      <c r="G92" s="141"/>
      <c r="H92" s="141"/>
      <c r="I92" s="142"/>
    </row>
    <row r="93" spans="6:9" ht="12.75">
      <c r="F93" s="140"/>
      <c r="G93" s="141"/>
      <c r="H93" s="141"/>
      <c r="I93" s="142"/>
    </row>
    <row r="94" spans="6:9" ht="12.75">
      <c r="F94" s="140"/>
      <c r="G94" s="141"/>
      <c r="H94" s="141"/>
      <c r="I94" s="142"/>
    </row>
    <row r="95" spans="6:9" ht="12.75">
      <c r="F95" s="140"/>
      <c r="G95" s="141"/>
      <c r="H95" s="141"/>
      <c r="I95" s="142"/>
    </row>
    <row r="96" spans="6:9" ht="12.75">
      <c r="F96" s="140"/>
      <c r="G96" s="141"/>
      <c r="H96" s="141"/>
      <c r="I96" s="142"/>
    </row>
    <row r="97" spans="6:9" ht="12.75">
      <c r="F97" s="140"/>
      <c r="G97" s="141"/>
      <c r="H97" s="141"/>
      <c r="I97" s="142"/>
    </row>
    <row r="98" spans="6:9" ht="12.75">
      <c r="F98" s="140"/>
      <c r="G98" s="141"/>
      <c r="H98" s="141"/>
      <c r="I98" s="142"/>
    </row>
    <row r="99" spans="6:9" ht="12.75">
      <c r="F99" s="140"/>
      <c r="G99" s="141"/>
      <c r="H99" s="141"/>
      <c r="I99" s="142"/>
    </row>
    <row r="100" spans="6:9" ht="12.75">
      <c r="F100" s="140"/>
      <c r="G100" s="141"/>
      <c r="H100" s="141"/>
      <c r="I100" s="142"/>
    </row>
  </sheetData>
  <sheetProtection/>
  <mergeCells count="4">
    <mergeCell ref="H49:I49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159"/>
  <sheetViews>
    <sheetView showGridLines="0" showZeros="0" zoomScalePageLayoutView="0" workbookViewId="0" topLeftCell="A1">
      <selection activeCell="I21" sqref="I21"/>
    </sheetView>
  </sheetViews>
  <sheetFormatPr defaultColWidth="9.00390625" defaultRowHeight="12.75"/>
  <cols>
    <col min="1" max="1" width="4.375" style="143" customWidth="1"/>
    <col min="2" max="2" width="11.625" style="143" customWidth="1"/>
    <col min="3" max="3" width="40.375" style="143" customWidth="1"/>
    <col min="4" max="4" width="5.625" style="143" customWidth="1"/>
    <col min="5" max="5" width="8.625" style="192" customWidth="1"/>
    <col min="6" max="6" width="9.875" style="143" customWidth="1"/>
    <col min="7" max="7" width="13.875" style="143" customWidth="1"/>
    <col min="8" max="11" width="9.125" style="143" customWidth="1"/>
    <col min="12" max="12" width="75.375" style="143" customWidth="1"/>
    <col min="13" max="13" width="45.25390625" style="143" customWidth="1"/>
    <col min="14" max="16384" width="9.125" style="143" customWidth="1"/>
  </cols>
  <sheetData>
    <row r="1" spans="1:7" ht="15.75">
      <c r="A1" s="230" t="s">
        <v>394</v>
      </c>
      <c r="B1" s="230"/>
      <c r="C1" s="230"/>
      <c r="D1" s="230"/>
      <c r="E1" s="230"/>
      <c r="F1" s="230"/>
      <c r="G1" s="230"/>
    </row>
    <row r="2" spans="1:7" ht="14.25" customHeight="1" thickBot="1">
      <c r="A2" s="144"/>
      <c r="B2" s="145"/>
      <c r="C2" s="146"/>
      <c r="D2" s="146"/>
      <c r="E2" s="147"/>
      <c r="F2" s="146"/>
      <c r="G2" s="146"/>
    </row>
    <row r="3" spans="1:7" ht="13.5" thickTop="1">
      <c r="A3" s="218" t="s">
        <v>365</v>
      </c>
      <c r="B3" s="219"/>
      <c r="C3" s="94" t="str">
        <f>CONCATENATE(cislostavby," ",nazevstavby)</f>
        <v>1210 Nástavba ZŠ Středotluky</v>
      </c>
      <c r="D3" s="148"/>
      <c r="E3" s="149" t="s">
        <v>381</v>
      </c>
      <c r="F3" s="150" t="str">
        <f>Rekapitulace!H1</f>
        <v>01</v>
      </c>
      <c r="G3" s="151"/>
    </row>
    <row r="4" spans="1:7" ht="13.5" thickBot="1">
      <c r="A4" s="231" t="s">
        <v>367</v>
      </c>
      <c r="B4" s="221"/>
      <c r="C4" s="100" t="str">
        <f>CONCATENATE(cisloobjektu," ",nazevobjektu)</f>
        <v>01 Nástavba</v>
      </c>
      <c r="D4" s="152"/>
      <c r="E4" s="232" t="str">
        <f>Rekapitulace!G2</f>
        <v> Stavební</v>
      </c>
      <c r="F4" s="233"/>
      <c r="G4" s="234"/>
    </row>
    <row r="5" spans="1:7" ht="13.5" thickTop="1">
      <c r="A5" s="153"/>
      <c r="B5" s="144"/>
      <c r="C5" s="144"/>
      <c r="D5" s="144"/>
      <c r="E5" s="154"/>
      <c r="F5" s="144"/>
      <c r="G5" s="155"/>
    </row>
    <row r="6" spans="1:7" ht="12.75">
      <c r="A6" s="156" t="s">
        <v>382</v>
      </c>
      <c r="B6" s="157" t="s">
        <v>383</v>
      </c>
      <c r="C6" s="157" t="s">
        <v>384</v>
      </c>
      <c r="D6" s="157" t="s">
        <v>385</v>
      </c>
      <c r="E6" s="158" t="s">
        <v>386</v>
      </c>
      <c r="F6" s="157" t="s">
        <v>387</v>
      </c>
      <c r="G6" s="159" t="s">
        <v>388</v>
      </c>
    </row>
    <row r="7" spans="1:15" ht="12.75">
      <c r="A7" s="160" t="s">
        <v>389</v>
      </c>
      <c r="B7" s="161" t="s">
        <v>390</v>
      </c>
      <c r="C7" s="162" t="s">
        <v>391</v>
      </c>
      <c r="D7" s="163"/>
      <c r="E7" s="164"/>
      <c r="F7" s="164"/>
      <c r="G7" s="165"/>
      <c r="H7" s="166"/>
      <c r="I7" s="166"/>
      <c r="O7" s="167">
        <v>1</v>
      </c>
    </row>
    <row r="8" spans="1:104" ht="12.75">
      <c r="A8" s="168">
        <v>1</v>
      </c>
      <c r="B8" s="169" t="s">
        <v>401</v>
      </c>
      <c r="C8" s="170" t="s">
        <v>402</v>
      </c>
      <c r="D8" s="171" t="s">
        <v>403</v>
      </c>
      <c r="E8" s="172">
        <v>15</v>
      </c>
      <c r="F8" s="172">
        <v>0</v>
      </c>
      <c r="G8" s="173">
        <f>E8*F8</f>
        <v>0</v>
      </c>
      <c r="O8" s="167">
        <v>2</v>
      </c>
      <c r="AA8" s="143">
        <v>1</v>
      </c>
      <c r="AB8" s="143">
        <v>1</v>
      </c>
      <c r="AC8" s="143">
        <v>1</v>
      </c>
      <c r="AZ8" s="143">
        <v>1</v>
      </c>
      <c r="BA8" s="143">
        <f>IF(AZ8=1,G8,0)</f>
        <v>0</v>
      </c>
      <c r="BB8" s="143">
        <f>IF(AZ8=2,G8,0)</f>
        <v>0</v>
      </c>
      <c r="BC8" s="143">
        <f>IF(AZ8=3,G8,0)</f>
        <v>0</v>
      </c>
      <c r="BD8" s="143">
        <f>IF(AZ8=4,G8,0)</f>
        <v>0</v>
      </c>
      <c r="BE8" s="143">
        <f>IF(AZ8=5,G8,0)</f>
        <v>0</v>
      </c>
      <c r="CA8" s="174">
        <v>1</v>
      </c>
      <c r="CB8" s="174">
        <v>1</v>
      </c>
      <c r="CZ8" s="143">
        <v>0</v>
      </c>
    </row>
    <row r="9" spans="1:15" ht="12.75">
      <c r="A9" s="175"/>
      <c r="B9" s="176"/>
      <c r="C9" s="227" t="s">
        <v>404</v>
      </c>
      <c r="D9" s="228"/>
      <c r="E9" s="228"/>
      <c r="F9" s="228"/>
      <c r="G9" s="229"/>
      <c r="L9" s="177" t="s">
        <v>404</v>
      </c>
      <c r="O9" s="167">
        <v>3</v>
      </c>
    </row>
    <row r="10" spans="1:15" ht="22.5">
      <c r="A10" s="175"/>
      <c r="B10" s="176"/>
      <c r="C10" s="227" t="s">
        <v>405</v>
      </c>
      <c r="D10" s="228"/>
      <c r="E10" s="228"/>
      <c r="F10" s="228"/>
      <c r="G10" s="229"/>
      <c r="L10" s="177" t="s">
        <v>405</v>
      </c>
      <c r="O10" s="167">
        <v>3</v>
      </c>
    </row>
    <row r="11" spans="1:15" ht="12.75">
      <c r="A11" s="175"/>
      <c r="B11" s="178"/>
      <c r="C11" s="225" t="s">
        <v>406</v>
      </c>
      <c r="D11" s="226"/>
      <c r="E11" s="179">
        <v>15</v>
      </c>
      <c r="F11" s="180"/>
      <c r="G11" s="181"/>
      <c r="M11" s="177">
        <v>15</v>
      </c>
      <c r="O11" s="167"/>
    </row>
    <row r="12" spans="1:104" ht="12.75">
      <c r="A12" s="168">
        <v>2</v>
      </c>
      <c r="B12" s="169" t="s">
        <v>407</v>
      </c>
      <c r="C12" s="170" t="s">
        <v>408</v>
      </c>
      <c r="D12" s="171" t="s">
        <v>409</v>
      </c>
      <c r="E12" s="172">
        <v>0.75</v>
      </c>
      <c r="F12" s="172">
        <v>0</v>
      </c>
      <c r="G12" s="173">
        <f>E12*F12</f>
        <v>0</v>
      </c>
      <c r="O12" s="167">
        <v>2</v>
      </c>
      <c r="AA12" s="143">
        <v>1</v>
      </c>
      <c r="AB12" s="143">
        <v>1</v>
      </c>
      <c r="AC12" s="143">
        <v>1</v>
      </c>
      <c r="AZ12" s="143">
        <v>1</v>
      </c>
      <c r="BA12" s="143">
        <f>IF(AZ12=1,G12,0)</f>
        <v>0</v>
      </c>
      <c r="BB12" s="143">
        <f>IF(AZ12=2,G12,0)</f>
        <v>0</v>
      </c>
      <c r="BC12" s="143">
        <f>IF(AZ12=3,G12,0)</f>
        <v>0</v>
      </c>
      <c r="BD12" s="143">
        <f>IF(AZ12=4,G12,0)</f>
        <v>0</v>
      </c>
      <c r="BE12" s="143">
        <f>IF(AZ12=5,G12,0)</f>
        <v>0</v>
      </c>
      <c r="CA12" s="174">
        <v>1</v>
      </c>
      <c r="CB12" s="174">
        <v>1</v>
      </c>
      <c r="CZ12" s="143">
        <v>0</v>
      </c>
    </row>
    <row r="13" spans="1:15" ht="12.75">
      <c r="A13" s="175"/>
      <c r="B13" s="178"/>
      <c r="C13" s="225" t="s">
        <v>410</v>
      </c>
      <c r="D13" s="226"/>
      <c r="E13" s="179">
        <v>0.75</v>
      </c>
      <c r="F13" s="180"/>
      <c r="G13" s="181"/>
      <c r="M13" s="177" t="s">
        <v>410</v>
      </c>
      <c r="O13" s="167"/>
    </row>
    <row r="14" spans="1:57" ht="12.75">
      <c r="A14" s="182"/>
      <c r="B14" s="183" t="s">
        <v>392</v>
      </c>
      <c r="C14" s="184" t="str">
        <f>CONCATENATE(B7," ",C7)</f>
        <v>1 Zemní práce</v>
      </c>
      <c r="D14" s="185"/>
      <c r="E14" s="186"/>
      <c r="F14" s="187"/>
      <c r="G14" s="188">
        <f>SUM(G7:G13)</f>
        <v>0</v>
      </c>
      <c r="O14" s="167">
        <v>4</v>
      </c>
      <c r="BA14" s="189">
        <f>SUM(BA7:BA13)</f>
        <v>0</v>
      </c>
      <c r="BB14" s="189">
        <f>SUM(BB7:BB13)</f>
        <v>0</v>
      </c>
      <c r="BC14" s="189">
        <f>SUM(BC7:BC13)</f>
        <v>0</v>
      </c>
      <c r="BD14" s="189">
        <f>SUM(BD7:BD13)</f>
        <v>0</v>
      </c>
      <c r="BE14" s="189">
        <f>SUM(BE7:BE13)</f>
        <v>0</v>
      </c>
    </row>
    <row r="15" spans="1:15" ht="12.75">
      <c r="A15" s="160" t="s">
        <v>389</v>
      </c>
      <c r="B15" s="161" t="s">
        <v>411</v>
      </c>
      <c r="C15" s="162" t="s">
        <v>412</v>
      </c>
      <c r="D15" s="163"/>
      <c r="E15" s="164"/>
      <c r="F15" s="164"/>
      <c r="G15" s="165"/>
      <c r="H15" s="166"/>
      <c r="I15" s="166"/>
      <c r="O15" s="167">
        <v>1</v>
      </c>
    </row>
    <row r="16" spans="1:104" ht="22.5">
      <c r="A16" s="168">
        <v>3</v>
      </c>
      <c r="B16" s="169" t="s">
        <v>413</v>
      </c>
      <c r="C16" s="170" t="s">
        <v>414</v>
      </c>
      <c r="D16" s="171" t="s">
        <v>415</v>
      </c>
      <c r="E16" s="172">
        <v>1</v>
      </c>
      <c r="F16" s="172">
        <v>0</v>
      </c>
      <c r="G16" s="173">
        <f>E16*F16</f>
        <v>0</v>
      </c>
      <c r="O16" s="167">
        <v>2</v>
      </c>
      <c r="AA16" s="143">
        <v>1</v>
      </c>
      <c r="AB16" s="143">
        <v>1</v>
      </c>
      <c r="AC16" s="143">
        <v>1</v>
      </c>
      <c r="AZ16" s="143">
        <v>1</v>
      </c>
      <c r="BA16" s="143">
        <f>IF(AZ16=1,G16,0)</f>
        <v>0</v>
      </c>
      <c r="BB16" s="143">
        <f>IF(AZ16=2,G16,0)</f>
        <v>0</v>
      </c>
      <c r="BC16" s="143">
        <f>IF(AZ16=3,G16,0)</f>
        <v>0</v>
      </c>
      <c r="BD16" s="143">
        <f>IF(AZ16=4,G16,0)</f>
        <v>0</v>
      </c>
      <c r="BE16" s="143">
        <f>IF(AZ16=5,G16,0)</f>
        <v>0</v>
      </c>
      <c r="CA16" s="174">
        <v>1</v>
      </c>
      <c r="CB16" s="174">
        <v>1</v>
      </c>
      <c r="CZ16" s="143">
        <v>0.02008</v>
      </c>
    </row>
    <row r="17" spans="1:15" ht="12.75">
      <c r="A17" s="175"/>
      <c r="B17" s="178"/>
      <c r="C17" s="225" t="s">
        <v>416</v>
      </c>
      <c r="D17" s="226"/>
      <c r="E17" s="179">
        <v>1</v>
      </c>
      <c r="F17" s="180"/>
      <c r="G17" s="181"/>
      <c r="M17" s="177" t="s">
        <v>416</v>
      </c>
      <c r="O17" s="167"/>
    </row>
    <row r="18" spans="1:104" ht="22.5">
      <c r="A18" s="168">
        <v>4</v>
      </c>
      <c r="B18" s="169" t="s">
        <v>417</v>
      </c>
      <c r="C18" s="170" t="s">
        <v>418</v>
      </c>
      <c r="D18" s="171" t="s">
        <v>415</v>
      </c>
      <c r="E18" s="172">
        <v>1</v>
      </c>
      <c r="F18" s="172">
        <v>0</v>
      </c>
      <c r="G18" s="173">
        <f>E18*F18</f>
        <v>0</v>
      </c>
      <c r="O18" s="167">
        <v>2</v>
      </c>
      <c r="AA18" s="143">
        <v>1</v>
      </c>
      <c r="AB18" s="143">
        <v>1</v>
      </c>
      <c r="AC18" s="143">
        <v>1</v>
      </c>
      <c r="AZ18" s="143">
        <v>1</v>
      </c>
      <c r="BA18" s="143">
        <f>IF(AZ18=1,G18,0)</f>
        <v>0</v>
      </c>
      <c r="BB18" s="143">
        <f>IF(AZ18=2,G18,0)</f>
        <v>0</v>
      </c>
      <c r="BC18" s="143">
        <f>IF(AZ18=3,G18,0)</f>
        <v>0</v>
      </c>
      <c r="BD18" s="143">
        <f>IF(AZ18=4,G18,0)</f>
        <v>0</v>
      </c>
      <c r="BE18" s="143">
        <f>IF(AZ18=5,G18,0)</f>
        <v>0</v>
      </c>
      <c r="CA18" s="174">
        <v>1</v>
      </c>
      <c r="CB18" s="174">
        <v>1</v>
      </c>
      <c r="CZ18" s="143">
        <v>0.02766</v>
      </c>
    </row>
    <row r="19" spans="1:15" ht="12.75">
      <c r="A19" s="175"/>
      <c r="B19" s="178"/>
      <c r="C19" s="225" t="s">
        <v>416</v>
      </c>
      <c r="D19" s="226"/>
      <c r="E19" s="179">
        <v>1</v>
      </c>
      <c r="F19" s="180"/>
      <c r="G19" s="181"/>
      <c r="M19" s="177" t="s">
        <v>416</v>
      </c>
      <c r="O19" s="167"/>
    </row>
    <row r="20" spans="1:104" ht="22.5">
      <c r="A20" s="168">
        <v>5</v>
      </c>
      <c r="B20" s="169" t="s">
        <v>419</v>
      </c>
      <c r="C20" s="170" t="s">
        <v>420</v>
      </c>
      <c r="D20" s="171" t="s">
        <v>415</v>
      </c>
      <c r="E20" s="172">
        <v>1</v>
      </c>
      <c r="F20" s="172">
        <v>0</v>
      </c>
      <c r="G20" s="173">
        <f>E20*F20</f>
        <v>0</v>
      </c>
      <c r="O20" s="167">
        <v>2</v>
      </c>
      <c r="AA20" s="143">
        <v>1</v>
      </c>
      <c r="AB20" s="143">
        <v>1</v>
      </c>
      <c r="AC20" s="143">
        <v>1</v>
      </c>
      <c r="AZ20" s="143">
        <v>1</v>
      </c>
      <c r="BA20" s="143">
        <f>IF(AZ20=1,G20,0)</f>
        <v>0</v>
      </c>
      <c r="BB20" s="143">
        <f>IF(AZ20=2,G20,0)</f>
        <v>0</v>
      </c>
      <c r="BC20" s="143">
        <f>IF(AZ20=3,G20,0)</f>
        <v>0</v>
      </c>
      <c r="BD20" s="143">
        <f>IF(AZ20=4,G20,0)</f>
        <v>0</v>
      </c>
      <c r="BE20" s="143">
        <f>IF(AZ20=5,G20,0)</f>
        <v>0</v>
      </c>
      <c r="CA20" s="174">
        <v>1</v>
      </c>
      <c r="CB20" s="174">
        <v>1</v>
      </c>
      <c r="CZ20" s="143">
        <v>0.09816</v>
      </c>
    </row>
    <row r="21" spans="1:15" ht="12.75">
      <c r="A21" s="175"/>
      <c r="B21" s="178"/>
      <c r="C21" s="225" t="s">
        <v>421</v>
      </c>
      <c r="D21" s="226"/>
      <c r="E21" s="179">
        <v>1</v>
      </c>
      <c r="F21" s="180"/>
      <c r="G21" s="181"/>
      <c r="M21" s="177" t="s">
        <v>421</v>
      </c>
      <c r="O21" s="167"/>
    </row>
    <row r="22" spans="1:104" ht="22.5">
      <c r="A22" s="168">
        <v>6</v>
      </c>
      <c r="B22" s="169" t="s">
        <v>422</v>
      </c>
      <c r="C22" s="170" t="s">
        <v>423</v>
      </c>
      <c r="D22" s="171" t="s">
        <v>409</v>
      </c>
      <c r="E22" s="172">
        <v>0.486</v>
      </c>
      <c r="F22" s="172">
        <v>0</v>
      </c>
      <c r="G22" s="173">
        <f>E22*F22</f>
        <v>0</v>
      </c>
      <c r="O22" s="167">
        <v>2</v>
      </c>
      <c r="AA22" s="143">
        <v>1</v>
      </c>
      <c r="AB22" s="143">
        <v>1</v>
      </c>
      <c r="AC22" s="143">
        <v>1</v>
      </c>
      <c r="AZ22" s="143">
        <v>1</v>
      </c>
      <c r="BA22" s="143">
        <f>IF(AZ22=1,G22,0)</f>
        <v>0</v>
      </c>
      <c r="BB22" s="143">
        <f>IF(AZ22=2,G22,0)</f>
        <v>0</v>
      </c>
      <c r="BC22" s="143">
        <f>IF(AZ22=3,G22,0)</f>
        <v>0</v>
      </c>
      <c r="BD22" s="143">
        <f>IF(AZ22=4,G22,0)</f>
        <v>0</v>
      </c>
      <c r="BE22" s="143">
        <f>IF(AZ22=5,G22,0)</f>
        <v>0</v>
      </c>
      <c r="CA22" s="174">
        <v>1</v>
      </c>
      <c r="CB22" s="174">
        <v>1</v>
      </c>
      <c r="CZ22" s="143">
        <v>1.73916</v>
      </c>
    </row>
    <row r="23" spans="1:15" ht="12.75">
      <c r="A23" s="175"/>
      <c r="B23" s="178"/>
      <c r="C23" s="225" t="s">
        <v>424</v>
      </c>
      <c r="D23" s="226"/>
      <c r="E23" s="179">
        <v>0.486</v>
      </c>
      <c r="F23" s="180"/>
      <c r="G23" s="181"/>
      <c r="M23" s="177" t="s">
        <v>424</v>
      </c>
      <c r="O23" s="167"/>
    </row>
    <row r="24" spans="1:104" ht="12.75">
      <c r="A24" s="168">
        <v>7</v>
      </c>
      <c r="B24" s="169" t="s">
        <v>425</v>
      </c>
      <c r="C24" s="170" t="s">
        <v>426</v>
      </c>
      <c r="D24" s="171" t="s">
        <v>409</v>
      </c>
      <c r="E24" s="172">
        <v>7.3289</v>
      </c>
      <c r="F24" s="172">
        <v>0</v>
      </c>
      <c r="G24" s="173">
        <f>E24*F24</f>
        <v>0</v>
      </c>
      <c r="O24" s="167">
        <v>2</v>
      </c>
      <c r="AA24" s="143">
        <v>1</v>
      </c>
      <c r="AB24" s="143">
        <v>0</v>
      </c>
      <c r="AC24" s="143">
        <v>0</v>
      </c>
      <c r="AZ24" s="143">
        <v>1</v>
      </c>
      <c r="BA24" s="143">
        <f>IF(AZ24=1,G24,0)</f>
        <v>0</v>
      </c>
      <c r="BB24" s="143">
        <f>IF(AZ24=2,G24,0)</f>
        <v>0</v>
      </c>
      <c r="BC24" s="143">
        <f>IF(AZ24=3,G24,0)</f>
        <v>0</v>
      </c>
      <c r="BD24" s="143">
        <f>IF(AZ24=4,G24,0)</f>
        <v>0</v>
      </c>
      <c r="BE24" s="143">
        <f>IF(AZ24=5,G24,0)</f>
        <v>0</v>
      </c>
      <c r="CA24" s="174">
        <v>1</v>
      </c>
      <c r="CB24" s="174">
        <v>0</v>
      </c>
      <c r="CZ24" s="143">
        <v>0.72508</v>
      </c>
    </row>
    <row r="25" spans="1:15" ht="12.75">
      <c r="A25" s="175"/>
      <c r="B25" s="176"/>
      <c r="C25" s="227" t="s">
        <v>427</v>
      </c>
      <c r="D25" s="228"/>
      <c r="E25" s="228"/>
      <c r="F25" s="228"/>
      <c r="G25" s="229"/>
      <c r="L25" s="177" t="s">
        <v>427</v>
      </c>
      <c r="O25" s="167">
        <v>3</v>
      </c>
    </row>
    <row r="26" spans="1:15" ht="12.75">
      <c r="A26" s="175"/>
      <c r="B26" s="178"/>
      <c r="C26" s="225" t="s">
        <v>428</v>
      </c>
      <c r="D26" s="226"/>
      <c r="E26" s="179">
        <v>7.3289</v>
      </c>
      <c r="F26" s="180"/>
      <c r="G26" s="181"/>
      <c r="M26" s="177" t="s">
        <v>428</v>
      </c>
      <c r="O26" s="167"/>
    </row>
    <row r="27" spans="1:104" ht="12.75">
      <c r="A27" s="168">
        <v>8</v>
      </c>
      <c r="B27" s="169" t="s">
        <v>429</v>
      </c>
      <c r="C27" s="170" t="s">
        <v>430</v>
      </c>
      <c r="D27" s="171" t="s">
        <v>415</v>
      </c>
      <c r="E27" s="172">
        <v>3</v>
      </c>
      <c r="F27" s="172">
        <v>0</v>
      </c>
      <c r="G27" s="173">
        <f>E27*F27</f>
        <v>0</v>
      </c>
      <c r="O27" s="167">
        <v>2</v>
      </c>
      <c r="AA27" s="143">
        <v>1</v>
      </c>
      <c r="AB27" s="143">
        <v>1</v>
      </c>
      <c r="AC27" s="143">
        <v>1</v>
      </c>
      <c r="AZ27" s="143">
        <v>1</v>
      </c>
      <c r="BA27" s="143">
        <f>IF(AZ27=1,G27,0)</f>
        <v>0</v>
      </c>
      <c r="BB27" s="143">
        <f>IF(AZ27=2,G27,0)</f>
        <v>0</v>
      </c>
      <c r="BC27" s="143">
        <f>IF(AZ27=3,G27,0)</f>
        <v>0</v>
      </c>
      <c r="BD27" s="143">
        <f>IF(AZ27=4,G27,0)</f>
        <v>0</v>
      </c>
      <c r="BE27" s="143">
        <f>IF(AZ27=5,G27,0)</f>
        <v>0</v>
      </c>
      <c r="CA27" s="174">
        <v>1</v>
      </c>
      <c r="CB27" s="174">
        <v>1</v>
      </c>
      <c r="CZ27" s="143">
        <v>0.00525</v>
      </c>
    </row>
    <row r="28" spans="1:15" ht="12.75">
      <c r="A28" s="175"/>
      <c r="B28" s="176"/>
      <c r="C28" s="227" t="s">
        <v>431</v>
      </c>
      <c r="D28" s="228"/>
      <c r="E28" s="228"/>
      <c r="F28" s="228"/>
      <c r="G28" s="229"/>
      <c r="L28" s="177" t="s">
        <v>431</v>
      </c>
      <c r="O28" s="167">
        <v>3</v>
      </c>
    </row>
    <row r="29" spans="1:15" ht="12.75">
      <c r="A29" s="175"/>
      <c r="B29" s="178"/>
      <c r="C29" s="225" t="s">
        <v>432</v>
      </c>
      <c r="D29" s="226"/>
      <c r="E29" s="179">
        <v>3</v>
      </c>
      <c r="F29" s="180"/>
      <c r="G29" s="181"/>
      <c r="M29" s="177" t="s">
        <v>432</v>
      </c>
      <c r="O29" s="167"/>
    </row>
    <row r="30" spans="1:104" ht="12.75">
      <c r="A30" s="168">
        <v>9</v>
      </c>
      <c r="B30" s="169" t="s">
        <v>433</v>
      </c>
      <c r="C30" s="170" t="s">
        <v>434</v>
      </c>
      <c r="D30" s="171" t="s">
        <v>415</v>
      </c>
      <c r="E30" s="172">
        <v>11</v>
      </c>
      <c r="F30" s="172">
        <v>0</v>
      </c>
      <c r="G30" s="173">
        <f>E30*F30</f>
        <v>0</v>
      </c>
      <c r="O30" s="167">
        <v>2</v>
      </c>
      <c r="AA30" s="143">
        <v>1</v>
      </c>
      <c r="AB30" s="143">
        <v>1</v>
      </c>
      <c r="AC30" s="143">
        <v>1</v>
      </c>
      <c r="AZ30" s="143">
        <v>1</v>
      </c>
      <c r="BA30" s="143">
        <f>IF(AZ30=1,G30,0)</f>
        <v>0</v>
      </c>
      <c r="BB30" s="143">
        <f>IF(AZ30=2,G30,0)</f>
        <v>0</v>
      </c>
      <c r="BC30" s="143">
        <f>IF(AZ30=3,G30,0)</f>
        <v>0</v>
      </c>
      <c r="BD30" s="143">
        <f>IF(AZ30=4,G30,0)</f>
        <v>0</v>
      </c>
      <c r="BE30" s="143">
        <f>IF(AZ30=5,G30,0)</f>
        <v>0</v>
      </c>
      <c r="CA30" s="174">
        <v>1</v>
      </c>
      <c r="CB30" s="174">
        <v>1</v>
      </c>
      <c r="CZ30" s="143">
        <v>0.0063</v>
      </c>
    </row>
    <row r="31" spans="1:15" ht="22.5">
      <c r="A31" s="175"/>
      <c r="B31" s="176"/>
      <c r="C31" s="227" t="s">
        <v>435</v>
      </c>
      <c r="D31" s="228"/>
      <c r="E31" s="228"/>
      <c r="F31" s="228"/>
      <c r="G31" s="229"/>
      <c r="L31" s="177" t="s">
        <v>435</v>
      </c>
      <c r="O31" s="167">
        <v>3</v>
      </c>
    </row>
    <row r="32" spans="1:15" ht="12.75">
      <c r="A32" s="175"/>
      <c r="B32" s="178"/>
      <c r="C32" s="225" t="s">
        <v>436</v>
      </c>
      <c r="D32" s="226"/>
      <c r="E32" s="179">
        <v>11</v>
      </c>
      <c r="F32" s="180"/>
      <c r="G32" s="181"/>
      <c r="M32" s="177" t="s">
        <v>436</v>
      </c>
      <c r="O32" s="167"/>
    </row>
    <row r="33" spans="1:104" ht="12.75">
      <c r="A33" s="168">
        <v>10</v>
      </c>
      <c r="B33" s="169" t="s">
        <v>437</v>
      </c>
      <c r="C33" s="170" t="s">
        <v>438</v>
      </c>
      <c r="D33" s="171" t="s">
        <v>403</v>
      </c>
      <c r="E33" s="172">
        <v>25.9</v>
      </c>
      <c r="F33" s="172">
        <v>0</v>
      </c>
      <c r="G33" s="173">
        <f>E33*F33</f>
        <v>0</v>
      </c>
      <c r="O33" s="167">
        <v>2</v>
      </c>
      <c r="AA33" s="143">
        <v>1</v>
      </c>
      <c r="AB33" s="143">
        <v>1</v>
      </c>
      <c r="AC33" s="143">
        <v>1</v>
      </c>
      <c r="AZ33" s="143">
        <v>1</v>
      </c>
      <c r="BA33" s="143">
        <f>IF(AZ33=1,G33,0)</f>
        <v>0</v>
      </c>
      <c r="BB33" s="143">
        <f>IF(AZ33=2,G33,0)</f>
        <v>0</v>
      </c>
      <c r="BC33" s="143">
        <f>IF(AZ33=3,G33,0)</f>
        <v>0</v>
      </c>
      <c r="BD33" s="143">
        <f>IF(AZ33=4,G33,0)</f>
        <v>0</v>
      </c>
      <c r="BE33" s="143">
        <f>IF(AZ33=5,G33,0)</f>
        <v>0</v>
      </c>
      <c r="CA33" s="174">
        <v>1</v>
      </c>
      <c r="CB33" s="174">
        <v>1</v>
      </c>
      <c r="CZ33" s="143">
        <v>0.03767</v>
      </c>
    </row>
    <row r="34" spans="1:15" ht="12.75">
      <c r="A34" s="175"/>
      <c r="B34" s="178"/>
      <c r="C34" s="225" t="s">
        <v>439</v>
      </c>
      <c r="D34" s="226"/>
      <c r="E34" s="179">
        <v>25.9</v>
      </c>
      <c r="F34" s="180"/>
      <c r="G34" s="181"/>
      <c r="M34" s="177" t="s">
        <v>439</v>
      </c>
      <c r="O34" s="167"/>
    </row>
    <row r="35" spans="1:104" ht="12.75">
      <c r="A35" s="168">
        <v>11</v>
      </c>
      <c r="B35" s="169" t="s">
        <v>440</v>
      </c>
      <c r="C35" s="170" t="s">
        <v>441</v>
      </c>
      <c r="D35" s="171" t="s">
        <v>415</v>
      </c>
      <c r="E35" s="172">
        <v>1</v>
      </c>
      <c r="F35" s="172">
        <v>0</v>
      </c>
      <c r="G35" s="173">
        <f>E35*F35</f>
        <v>0</v>
      </c>
      <c r="O35" s="167">
        <v>2</v>
      </c>
      <c r="AA35" s="143">
        <v>1</v>
      </c>
      <c r="AB35" s="143">
        <v>1</v>
      </c>
      <c r="AC35" s="143">
        <v>1</v>
      </c>
      <c r="AZ35" s="143">
        <v>1</v>
      </c>
      <c r="BA35" s="143">
        <f>IF(AZ35=1,G35,0)</f>
        <v>0</v>
      </c>
      <c r="BB35" s="143">
        <f>IF(AZ35=2,G35,0)</f>
        <v>0</v>
      </c>
      <c r="BC35" s="143">
        <f>IF(AZ35=3,G35,0)</f>
        <v>0</v>
      </c>
      <c r="BD35" s="143">
        <f>IF(AZ35=4,G35,0)</f>
        <v>0</v>
      </c>
      <c r="BE35" s="143">
        <f>IF(AZ35=5,G35,0)</f>
        <v>0</v>
      </c>
      <c r="CA35" s="174">
        <v>1</v>
      </c>
      <c r="CB35" s="174">
        <v>1</v>
      </c>
      <c r="CZ35" s="143">
        <v>0.01355</v>
      </c>
    </row>
    <row r="36" spans="1:15" ht="12.75">
      <c r="A36" s="175"/>
      <c r="B36" s="178"/>
      <c r="C36" s="225" t="s">
        <v>442</v>
      </c>
      <c r="D36" s="226"/>
      <c r="E36" s="179">
        <v>1</v>
      </c>
      <c r="F36" s="180"/>
      <c r="G36" s="181"/>
      <c r="M36" s="177" t="s">
        <v>442</v>
      </c>
      <c r="O36" s="167"/>
    </row>
    <row r="37" spans="1:104" ht="22.5">
      <c r="A37" s="168">
        <v>12</v>
      </c>
      <c r="B37" s="169" t="s">
        <v>443</v>
      </c>
      <c r="C37" s="170" t="s">
        <v>444</v>
      </c>
      <c r="D37" s="171" t="s">
        <v>403</v>
      </c>
      <c r="E37" s="172">
        <v>45.58</v>
      </c>
      <c r="F37" s="172">
        <v>0</v>
      </c>
      <c r="G37" s="173">
        <f>E37*F37</f>
        <v>0</v>
      </c>
      <c r="O37" s="167">
        <v>2</v>
      </c>
      <c r="AA37" s="143">
        <v>1</v>
      </c>
      <c r="AB37" s="143">
        <v>0</v>
      </c>
      <c r="AC37" s="143">
        <v>0</v>
      </c>
      <c r="AZ37" s="143">
        <v>1</v>
      </c>
      <c r="BA37" s="143">
        <f>IF(AZ37=1,G37,0)</f>
        <v>0</v>
      </c>
      <c r="BB37" s="143">
        <f>IF(AZ37=2,G37,0)</f>
        <v>0</v>
      </c>
      <c r="BC37" s="143">
        <f>IF(AZ37=3,G37,0)</f>
        <v>0</v>
      </c>
      <c r="BD37" s="143">
        <f>IF(AZ37=4,G37,0)</f>
        <v>0</v>
      </c>
      <c r="BE37" s="143">
        <f>IF(AZ37=5,G37,0)</f>
        <v>0</v>
      </c>
      <c r="CA37" s="174">
        <v>1</v>
      </c>
      <c r="CB37" s="174">
        <v>0</v>
      </c>
      <c r="CZ37" s="143">
        <v>0.03218</v>
      </c>
    </row>
    <row r="38" spans="1:15" ht="22.5">
      <c r="A38" s="175"/>
      <c r="B38" s="176"/>
      <c r="C38" s="227" t="s">
        <v>445</v>
      </c>
      <c r="D38" s="228"/>
      <c r="E38" s="228"/>
      <c r="F38" s="228"/>
      <c r="G38" s="229"/>
      <c r="L38" s="177" t="s">
        <v>445</v>
      </c>
      <c r="O38" s="167">
        <v>3</v>
      </c>
    </row>
    <row r="39" spans="1:15" ht="22.5">
      <c r="A39" s="175"/>
      <c r="B39" s="176"/>
      <c r="C39" s="227" t="s">
        <v>446</v>
      </c>
      <c r="D39" s="228"/>
      <c r="E39" s="228"/>
      <c r="F39" s="228"/>
      <c r="G39" s="229"/>
      <c r="L39" s="177" t="s">
        <v>446</v>
      </c>
      <c r="O39" s="167">
        <v>3</v>
      </c>
    </row>
    <row r="40" spans="1:15" ht="12.75">
      <c r="A40" s="175"/>
      <c r="B40" s="178"/>
      <c r="C40" s="225" t="s">
        <v>447</v>
      </c>
      <c r="D40" s="226"/>
      <c r="E40" s="179">
        <v>13.145</v>
      </c>
      <c r="F40" s="180"/>
      <c r="G40" s="181"/>
      <c r="M40" s="177" t="s">
        <v>447</v>
      </c>
      <c r="O40" s="167"/>
    </row>
    <row r="41" spans="1:15" ht="12.75">
      <c r="A41" s="175"/>
      <c r="B41" s="178"/>
      <c r="C41" s="225" t="s">
        <v>448</v>
      </c>
      <c r="D41" s="226"/>
      <c r="E41" s="179">
        <v>21.295</v>
      </c>
      <c r="F41" s="180"/>
      <c r="G41" s="181"/>
      <c r="M41" s="177" t="s">
        <v>448</v>
      </c>
      <c r="O41" s="167"/>
    </row>
    <row r="42" spans="1:15" ht="12.75">
      <c r="A42" s="175"/>
      <c r="B42" s="178"/>
      <c r="C42" s="225" t="s">
        <v>449</v>
      </c>
      <c r="D42" s="226"/>
      <c r="E42" s="179">
        <v>11.14</v>
      </c>
      <c r="F42" s="180"/>
      <c r="G42" s="181"/>
      <c r="M42" s="177" t="s">
        <v>449</v>
      </c>
      <c r="O42" s="167"/>
    </row>
    <row r="43" spans="1:104" ht="22.5">
      <c r="A43" s="168">
        <v>13</v>
      </c>
      <c r="B43" s="169" t="s">
        <v>450</v>
      </c>
      <c r="C43" s="170" t="s">
        <v>451</v>
      </c>
      <c r="D43" s="171" t="s">
        <v>403</v>
      </c>
      <c r="E43" s="172">
        <v>169.4095</v>
      </c>
      <c r="F43" s="172">
        <v>0</v>
      </c>
      <c r="G43" s="173">
        <f>E43*F43</f>
        <v>0</v>
      </c>
      <c r="O43" s="167">
        <v>2</v>
      </c>
      <c r="AA43" s="143">
        <v>1</v>
      </c>
      <c r="AB43" s="143">
        <v>0</v>
      </c>
      <c r="AC43" s="143">
        <v>0</v>
      </c>
      <c r="AZ43" s="143">
        <v>1</v>
      </c>
      <c r="BA43" s="143">
        <f>IF(AZ43=1,G43,0)</f>
        <v>0</v>
      </c>
      <c r="BB43" s="143">
        <f>IF(AZ43=2,G43,0)</f>
        <v>0</v>
      </c>
      <c r="BC43" s="143">
        <f>IF(AZ43=3,G43,0)</f>
        <v>0</v>
      </c>
      <c r="BD43" s="143">
        <f>IF(AZ43=4,G43,0)</f>
        <v>0</v>
      </c>
      <c r="BE43" s="143">
        <f>IF(AZ43=5,G43,0)</f>
        <v>0</v>
      </c>
      <c r="CA43" s="174">
        <v>1</v>
      </c>
      <c r="CB43" s="174">
        <v>0</v>
      </c>
      <c r="CZ43" s="143">
        <v>0.02017</v>
      </c>
    </row>
    <row r="44" spans="1:15" ht="12.75">
      <c r="A44" s="175"/>
      <c r="B44" s="178"/>
      <c r="C44" s="225" t="s">
        <v>452</v>
      </c>
      <c r="D44" s="226"/>
      <c r="E44" s="179">
        <v>114.3845</v>
      </c>
      <c r="F44" s="180"/>
      <c r="G44" s="181"/>
      <c r="M44" s="177" t="s">
        <v>452</v>
      </c>
      <c r="O44" s="167"/>
    </row>
    <row r="45" spans="1:15" ht="12.75">
      <c r="A45" s="175"/>
      <c r="B45" s="178"/>
      <c r="C45" s="225" t="s">
        <v>453</v>
      </c>
      <c r="D45" s="226"/>
      <c r="E45" s="179">
        <v>55.025</v>
      </c>
      <c r="F45" s="180"/>
      <c r="G45" s="181"/>
      <c r="M45" s="177" t="s">
        <v>453</v>
      </c>
      <c r="O45" s="167"/>
    </row>
    <row r="46" spans="1:104" ht="12.75">
      <c r="A46" s="168">
        <v>14</v>
      </c>
      <c r="B46" s="169" t="s">
        <v>454</v>
      </c>
      <c r="C46" s="170" t="s">
        <v>455</v>
      </c>
      <c r="D46" s="171" t="s">
        <v>403</v>
      </c>
      <c r="E46" s="172">
        <v>33.6375</v>
      </c>
      <c r="F46" s="172">
        <v>0</v>
      </c>
      <c r="G46" s="173">
        <f>E46*F46</f>
        <v>0</v>
      </c>
      <c r="O46" s="167">
        <v>2</v>
      </c>
      <c r="AA46" s="143">
        <v>1</v>
      </c>
      <c r="AB46" s="143">
        <v>1</v>
      </c>
      <c r="AC46" s="143">
        <v>1</v>
      </c>
      <c r="AZ46" s="143">
        <v>1</v>
      </c>
      <c r="BA46" s="143">
        <f>IF(AZ46=1,G46,0)</f>
        <v>0</v>
      </c>
      <c r="BB46" s="143">
        <f>IF(AZ46=2,G46,0)</f>
        <v>0</v>
      </c>
      <c r="BC46" s="143">
        <f>IF(AZ46=3,G46,0)</f>
        <v>0</v>
      </c>
      <c r="BD46" s="143">
        <f>IF(AZ46=4,G46,0)</f>
        <v>0</v>
      </c>
      <c r="BE46" s="143">
        <f>IF(AZ46=5,G46,0)</f>
        <v>0</v>
      </c>
      <c r="CA46" s="174">
        <v>1</v>
      </c>
      <c r="CB46" s="174">
        <v>1</v>
      </c>
      <c r="CZ46" s="143">
        <v>0</v>
      </c>
    </row>
    <row r="47" spans="1:15" ht="12.75">
      <c r="A47" s="175"/>
      <c r="B47" s="178"/>
      <c r="C47" s="225" t="s">
        <v>456</v>
      </c>
      <c r="D47" s="226"/>
      <c r="E47" s="179">
        <v>33.6375</v>
      </c>
      <c r="F47" s="180"/>
      <c r="G47" s="181"/>
      <c r="M47" s="177" t="s">
        <v>456</v>
      </c>
      <c r="O47" s="167"/>
    </row>
    <row r="48" spans="1:104" ht="22.5">
      <c r="A48" s="168">
        <v>15</v>
      </c>
      <c r="B48" s="169" t="s">
        <v>457</v>
      </c>
      <c r="C48" s="170" t="s">
        <v>458</v>
      </c>
      <c r="D48" s="171" t="s">
        <v>403</v>
      </c>
      <c r="E48" s="172">
        <v>10.71</v>
      </c>
      <c r="F48" s="172">
        <v>0</v>
      </c>
      <c r="G48" s="173">
        <f>E48*F48</f>
        <v>0</v>
      </c>
      <c r="O48" s="167">
        <v>2</v>
      </c>
      <c r="AA48" s="143">
        <v>1</v>
      </c>
      <c r="AB48" s="143">
        <v>1</v>
      </c>
      <c r="AC48" s="143">
        <v>1</v>
      </c>
      <c r="AZ48" s="143">
        <v>1</v>
      </c>
      <c r="BA48" s="143">
        <f>IF(AZ48=1,G48,0)</f>
        <v>0</v>
      </c>
      <c r="BB48" s="143">
        <f>IF(AZ48=2,G48,0)</f>
        <v>0</v>
      </c>
      <c r="BC48" s="143">
        <f>IF(AZ48=3,G48,0)</f>
        <v>0</v>
      </c>
      <c r="BD48" s="143">
        <f>IF(AZ48=4,G48,0)</f>
        <v>0</v>
      </c>
      <c r="BE48" s="143">
        <f>IF(AZ48=5,G48,0)</f>
        <v>0</v>
      </c>
      <c r="CA48" s="174">
        <v>1</v>
      </c>
      <c r="CB48" s="174">
        <v>1</v>
      </c>
      <c r="CZ48" s="143">
        <v>0.02471</v>
      </c>
    </row>
    <row r="49" spans="1:15" ht="12.75">
      <c r="A49" s="175"/>
      <c r="B49" s="178"/>
      <c r="C49" s="225" t="s">
        <v>459</v>
      </c>
      <c r="D49" s="226"/>
      <c r="E49" s="179">
        <v>10.71</v>
      </c>
      <c r="F49" s="180"/>
      <c r="G49" s="181"/>
      <c r="M49" s="177" t="s">
        <v>459</v>
      </c>
      <c r="O49" s="167"/>
    </row>
    <row r="50" spans="1:104" ht="22.5">
      <c r="A50" s="168">
        <v>16</v>
      </c>
      <c r="B50" s="169" t="s">
        <v>460</v>
      </c>
      <c r="C50" s="170" t="s">
        <v>461</v>
      </c>
      <c r="D50" s="171" t="s">
        <v>403</v>
      </c>
      <c r="E50" s="172">
        <v>89.7</v>
      </c>
      <c r="F50" s="172">
        <v>0</v>
      </c>
      <c r="G50" s="173">
        <f>E50*F50</f>
        <v>0</v>
      </c>
      <c r="O50" s="167">
        <v>2</v>
      </c>
      <c r="AA50" s="143">
        <v>1</v>
      </c>
      <c r="AB50" s="143">
        <v>1</v>
      </c>
      <c r="AC50" s="143">
        <v>1</v>
      </c>
      <c r="AZ50" s="143">
        <v>1</v>
      </c>
      <c r="BA50" s="143">
        <f>IF(AZ50=1,G50,0)</f>
        <v>0</v>
      </c>
      <c r="BB50" s="143">
        <f>IF(AZ50=2,G50,0)</f>
        <v>0</v>
      </c>
      <c r="BC50" s="143">
        <f>IF(AZ50=3,G50,0)</f>
        <v>0</v>
      </c>
      <c r="BD50" s="143">
        <f>IF(AZ50=4,G50,0)</f>
        <v>0</v>
      </c>
      <c r="BE50" s="143">
        <f>IF(AZ50=5,G50,0)</f>
        <v>0</v>
      </c>
      <c r="CA50" s="174">
        <v>1</v>
      </c>
      <c r="CB50" s="174">
        <v>1</v>
      </c>
      <c r="CZ50" s="143">
        <v>0.01973</v>
      </c>
    </row>
    <row r="51" spans="1:15" ht="22.5">
      <c r="A51" s="175"/>
      <c r="B51" s="178"/>
      <c r="C51" s="225" t="s">
        <v>462</v>
      </c>
      <c r="D51" s="226"/>
      <c r="E51" s="179">
        <v>89.7</v>
      </c>
      <c r="F51" s="180"/>
      <c r="G51" s="181"/>
      <c r="M51" s="177" t="s">
        <v>462</v>
      </c>
      <c r="O51" s="167"/>
    </row>
    <row r="52" spans="1:104" ht="12.75">
      <c r="A52" s="168">
        <v>17</v>
      </c>
      <c r="B52" s="169" t="s">
        <v>463</v>
      </c>
      <c r="C52" s="170" t="s">
        <v>464</v>
      </c>
      <c r="D52" s="171" t="s">
        <v>415</v>
      </c>
      <c r="E52" s="172">
        <v>0.6468</v>
      </c>
      <c r="F52" s="172">
        <v>0</v>
      </c>
      <c r="G52" s="173">
        <f>E52*F52</f>
        <v>0</v>
      </c>
      <c r="O52" s="167">
        <v>2</v>
      </c>
      <c r="AA52" s="143">
        <v>1</v>
      </c>
      <c r="AB52" s="143">
        <v>1</v>
      </c>
      <c r="AC52" s="143">
        <v>1</v>
      </c>
      <c r="AZ52" s="143">
        <v>1</v>
      </c>
      <c r="BA52" s="143">
        <f>IF(AZ52=1,G52,0)</f>
        <v>0</v>
      </c>
      <c r="BB52" s="143">
        <f>IF(AZ52=2,G52,0)</f>
        <v>0</v>
      </c>
      <c r="BC52" s="143">
        <f>IF(AZ52=3,G52,0)</f>
        <v>0</v>
      </c>
      <c r="BD52" s="143">
        <f>IF(AZ52=4,G52,0)</f>
        <v>0</v>
      </c>
      <c r="BE52" s="143">
        <f>IF(AZ52=5,G52,0)</f>
        <v>0</v>
      </c>
      <c r="CA52" s="174">
        <v>1</v>
      </c>
      <c r="CB52" s="174">
        <v>1</v>
      </c>
      <c r="CZ52" s="143">
        <v>0</v>
      </c>
    </row>
    <row r="53" spans="1:15" ht="12.75">
      <c r="A53" s="175"/>
      <c r="B53" s="178"/>
      <c r="C53" s="225" t="s">
        <v>465</v>
      </c>
      <c r="D53" s="226"/>
      <c r="E53" s="179">
        <v>0.6468</v>
      </c>
      <c r="F53" s="180"/>
      <c r="G53" s="181"/>
      <c r="M53" s="177" t="s">
        <v>465</v>
      </c>
      <c r="O53" s="167"/>
    </row>
    <row r="54" spans="1:104" ht="12.75">
      <c r="A54" s="168">
        <v>18</v>
      </c>
      <c r="B54" s="169" t="s">
        <v>466</v>
      </c>
      <c r="C54" s="170" t="s">
        <v>467</v>
      </c>
      <c r="D54" s="171" t="s">
        <v>403</v>
      </c>
      <c r="E54" s="172">
        <v>43.9595</v>
      </c>
      <c r="F54" s="172">
        <v>0</v>
      </c>
      <c r="G54" s="173">
        <f>E54*F54</f>
        <v>0</v>
      </c>
      <c r="O54" s="167">
        <v>2</v>
      </c>
      <c r="AA54" s="143">
        <v>1</v>
      </c>
      <c r="AB54" s="143">
        <v>1</v>
      </c>
      <c r="AC54" s="143">
        <v>1</v>
      </c>
      <c r="AZ54" s="143">
        <v>1</v>
      </c>
      <c r="BA54" s="143">
        <f>IF(AZ54=1,G54,0)</f>
        <v>0</v>
      </c>
      <c r="BB54" s="143">
        <f>IF(AZ54=2,G54,0)</f>
        <v>0</v>
      </c>
      <c r="BC54" s="143">
        <f>IF(AZ54=3,G54,0)</f>
        <v>0</v>
      </c>
      <c r="BD54" s="143">
        <f>IF(AZ54=4,G54,0)</f>
        <v>0</v>
      </c>
      <c r="BE54" s="143">
        <f>IF(AZ54=5,G54,0)</f>
        <v>0</v>
      </c>
      <c r="CA54" s="174">
        <v>1</v>
      </c>
      <c r="CB54" s="174">
        <v>1</v>
      </c>
      <c r="CZ54" s="143">
        <v>0</v>
      </c>
    </row>
    <row r="55" spans="1:15" ht="22.5">
      <c r="A55" s="175"/>
      <c r="B55" s="178"/>
      <c r="C55" s="225" t="s">
        <v>468</v>
      </c>
      <c r="D55" s="226"/>
      <c r="E55" s="179">
        <v>9.1138</v>
      </c>
      <c r="F55" s="180"/>
      <c r="G55" s="181"/>
      <c r="M55" s="177" t="s">
        <v>468</v>
      </c>
      <c r="O55" s="167"/>
    </row>
    <row r="56" spans="1:15" ht="12.75">
      <c r="A56" s="175"/>
      <c r="B56" s="178"/>
      <c r="C56" s="225" t="s">
        <v>469</v>
      </c>
      <c r="D56" s="226"/>
      <c r="E56" s="179">
        <v>14.6107</v>
      </c>
      <c r="F56" s="180"/>
      <c r="G56" s="181"/>
      <c r="M56" s="177" t="s">
        <v>469</v>
      </c>
      <c r="O56" s="167"/>
    </row>
    <row r="57" spans="1:15" ht="12.75">
      <c r="A57" s="175"/>
      <c r="B57" s="178"/>
      <c r="C57" s="225" t="s">
        <v>470</v>
      </c>
      <c r="D57" s="226"/>
      <c r="E57" s="179">
        <v>20.235</v>
      </c>
      <c r="F57" s="180"/>
      <c r="G57" s="181"/>
      <c r="M57" s="177" t="s">
        <v>470</v>
      </c>
      <c r="O57" s="167"/>
    </row>
    <row r="58" spans="1:104" ht="22.5">
      <c r="A58" s="168">
        <v>19</v>
      </c>
      <c r="B58" s="169" t="s">
        <v>471</v>
      </c>
      <c r="C58" s="170" t="s">
        <v>472</v>
      </c>
      <c r="D58" s="171" t="s">
        <v>403</v>
      </c>
      <c r="E58" s="172">
        <v>20.5425</v>
      </c>
      <c r="F58" s="172">
        <v>0</v>
      </c>
      <c r="G58" s="173">
        <f>E58*F58</f>
        <v>0</v>
      </c>
      <c r="O58" s="167">
        <v>2</v>
      </c>
      <c r="AA58" s="143">
        <v>1</v>
      </c>
      <c r="AB58" s="143">
        <v>1</v>
      </c>
      <c r="AC58" s="143">
        <v>1</v>
      </c>
      <c r="AZ58" s="143">
        <v>1</v>
      </c>
      <c r="BA58" s="143">
        <f>IF(AZ58=1,G58,0)</f>
        <v>0</v>
      </c>
      <c r="BB58" s="143">
        <f>IF(AZ58=2,G58,0)</f>
        <v>0</v>
      </c>
      <c r="BC58" s="143">
        <f>IF(AZ58=3,G58,0)</f>
        <v>0</v>
      </c>
      <c r="BD58" s="143">
        <f>IF(AZ58=4,G58,0)</f>
        <v>0</v>
      </c>
      <c r="BE58" s="143">
        <f>IF(AZ58=5,G58,0)</f>
        <v>0</v>
      </c>
      <c r="CA58" s="174">
        <v>1</v>
      </c>
      <c r="CB58" s="174">
        <v>1</v>
      </c>
      <c r="CZ58" s="143">
        <v>0.02012</v>
      </c>
    </row>
    <row r="59" spans="1:15" ht="22.5">
      <c r="A59" s="175"/>
      <c r="B59" s="176"/>
      <c r="C59" s="227" t="s">
        <v>473</v>
      </c>
      <c r="D59" s="228"/>
      <c r="E59" s="228"/>
      <c r="F59" s="228"/>
      <c r="G59" s="229"/>
      <c r="L59" s="177" t="s">
        <v>473</v>
      </c>
      <c r="O59" s="167">
        <v>3</v>
      </c>
    </row>
    <row r="60" spans="1:15" ht="22.5">
      <c r="A60" s="175"/>
      <c r="B60" s="176"/>
      <c r="C60" s="227" t="s">
        <v>474</v>
      </c>
      <c r="D60" s="228"/>
      <c r="E60" s="228"/>
      <c r="F60" s="228"/>
      <c r="G60" s="229"/>
      <c r="L60" s="177" t="s">
        <v>474</v>
      </c>
      <c r="O60" s="167">
        <v>3</v>
      </c>
    </row>
    <row r="61" spans="1:15" ht="12.75">
      <c r="A61" s="175"/>
      <c r="B61" s="178"/>
      <c r="C61" s="225" t="s">
        <v>475</v>
      </c>
      <c r="D61" s="226"/>
      <c r="E61" s="179">
        <v>20.5425</v>
      </c>
      <c r="F61" s="180"/>
      <c r="G61" s="181"/>
      <c r="M61" s="177" t="s">
        <v>475</v>
      </c>
      <c r="O61" s="167"/>
    </row>
    <row r="62" spans="1:104" ht="12.75">
      <c r="A62" s="168">
        <v>20</v>
      </c>
      <c r="B62" s="169" t="s">
        <v>476</v>
      </c>
      <c r="C62" s="170" t="s">
        <v>477</v>
      </c>
      <c r="D62" s="171" t="s">
        <v>403</v>
      </c>
      <c r="E62" s="172">
        <v>23.45</v>
      </c>
      <c r="F62" s="172">
        <v>0</v>
      </c>
      <c r="G62" s="173">
        <f>E62*F62</f>
        <v>0</v>
      </c>
      <c r="O62" s="167">
        <v>2</v>
      </c>
      <c r="AA62" s="143">
        <v>12</v>
      </c>
      <c r="AB62" s="143">
        <v>0</v>
      </c>
      <c r="AC62" s="143">
        <v>1115</v>
      </c>
      <c r="AZ62" s="143">
        <v>1</v>
      </c>
      <c r="BA62" s="143">
        <f>IF(AZ62=1,G62,0)</f>
        <v>0</v>
      </c>
      <c r="BB62" s="143">
        <f>IF(AZ62=2,G62,0)</f>
        <v>0</v>
      </c>
      <c r="BC62" s="143">
        <f>IF(AZ62=3,G62,0)</f>
        <v>0</v>
      </c>
      <c r="BD62" s="143">
        <f>IF(AZ62=4,G62,0)</f>
        <v>0</v>
      </c>
      <c r="BE62" s="143">
        <f>IF(AZ62=5,G62,0)</f>
        <v>0</v>
      </c>
      <c r="CA62" s="174">
        <v>12</v>
      </c>
      <c r="CB62" s="174">
        <v>0</v>
      </c>
      <c r="CZ62" s="143">
        <v>0.03218</v>
      </c>
    </row>
    <row r="63" spans="1:15" ht="12.75">
      <c r="A63" s="175"/>
      <c r="B63" s="176"/>
      <c r="C63" s="227" t="s">
        <v>478</v>
      </c>
      <c r="D63" s="228"/>
      <c r="E63" s="228"/>
      <c r="F63" s="228"/>
      <c r="G63" s="229"/>
      <c r="L63" s="177" t="s">
        <v>478</v>
      </c>
      <c r="O63" s="167">
        <v>3</v>
      </c>
    </row>
    <row r="64" spans="1:15" ht="12.75">
      <c r="A64" s="175"/>
      <c r="B64" s="176"/>
      <c r="C64" s="227" t="s">
        <v>479</v>
      </c>
      <c r="D64" s="228"/>
      <c r="E64" s="228"/>
      <c r="F64" s="228"/>
      <c r="G64" s="229"/>
      <c r="L64" s="177" t="s">
        <v>479</v>
      </c>
      <c r="O64" s="167">
        <v>3</v>
      </c>
    </row>
    <row r="65" spans="1:15" ht="12.75">
      <c r="A65" s="175"/>
      <c r="B65" s="176"/>
      <c r="C65" s="227" t="s">
        <v>480</v>
      </c>
      <c r="D65" s="228"/>
      <c r="E65" s="228"/>
      <c r="F65" s="228"/>
      <c r="G65" s="229"/>
      <c r="L65" s="177" t="s">
        <v>480</v>
      </c>
      <c r="O65" s="167">
        <v>3</v>
      </c>
    </row>
    <row r="66" spans="1:15" ht="12.75">
      <c r="A66" s="175"/>
      <c r="B66" s="176"/>
      <c r="C66" s="227" t="s">
        <v>481</v>
      </c>
      <c r="D66" s="228"/>
      <c r="E66" s="228"/>
      <c r="F66" s="228"/>
      <c r="G66" s="229"/>
      <c r="L66" s="177" t="s">
        <v>481</v>
      </c>
      <c r="O66" s="167">
        <v>3</v>
      </c>
    </row>
    <row r="67" spans="1:15" ht="12.75">
      <c r="A67" s="175"/>
      <c r="B67" s="178"/>
      <c r="C67" s="225" t="s">
        <v>482</v>
      </c>
      <c r="D67" s="226"/>
      <c r="E67" s="179">
        <v>23.45</v>
      </c>
      <c r="F67" s="180"/>
      <c r="G67" s="181"/>
      <c r="M67" s="177" t="s">
        <v>482</v>
      </c>
      <c r="O67" s="167"/>
    </row>
    <row r="68" spans="1:57" ht="12.75">
      <c r="A68" s="182"/>
      <c r="B68" s="183" t="s">
        <v>392</v>
      </c>
      <c r="C68" s="184" t="str">
        <f>CONCATENATE(B15," ",C15)</f>
        <v>3 Svislé a kompletní konstrukce</v>
      </c>
      <c r="D68" s="185"/>
      <c r="E68" s="186"/>
      <c r="F68" s="187"/>
      <c r="G68" s="188">
        <f>SUM(G15:G67)</f>
        <v>0</v>
      </c>
      <c r="O68" s="167">
        <v>4</v>
      </c>
      <c r="BA68" s="189">
        <f>SUM(BA15:BA67)</f>
        <v>0</v>
      </c>
      <c r="BB68" s="189">
        <f>SUM(BB15:BB67)</f>
        <v>0</v>
      </c>
      <c r="BC68" s="189">
        <f>SUM(BC15:BC67)</f>
        <v>0</v>
      </c>
      <c r="BD68" s="189">
        <f>SUM(BD15:BD67)</f>
        <v>0</v>
      </c>
      <c r="BE68" s="189">
        <f>SUM(BE15:BE67)</f>
        <v>0</v>
      </c>
    </row>
    <row r="69" spans="1:15" ht="12.75">
      <c r="A69" s="160" t="s">
        <v>389</v>
      </c>
      <c r="B69" s="161" t="s">
        <v>483</v>
      </c>
      <c r="C69" s="162" t="s">
        <v>484</v>
      </c>
      <c r="D69" s="163"/>
      <c r="E69" s="164"/>
      <c r="F69" s="164"/>
      <c r="G69" s="165"/>
      <c r="H69" s="166"/>
      <c r="I69" s="166"/>
      <c r="O69" s="167">
        <v>1</v>
      </c>
    </row>
    <row r="70" spans="1:104" ht="12.75">
      <c r="A70" s="168">
        <v>21</v>
      </c>
      <c r="B70" s="169" t="s">
        <v>485</v>
      </c>
      <c r="C70" s="170" t="s">
        <v>486</v>
      </c>
      <c r="D70" s="171" t="s">
        <v>409</v>
      </c>
      <c r="E70" s="172">
        <v>13.6875</v>
      </c>
      <c r="F70" s="172">
        <v>0</v>
      </c>
      <c r="G70" s="173">
        <f>E70*F70</f>
        <v>0</v>
      </c>
      <c r="O70" s="167">
        <v>2</v>
      </c>
      <c r="AA70" s="143">
        <v>1</v>
      </c>
      <c r="AB70" s="143">
        <v>1</v>
      </c>
      <c r="AC70" s="143">
        <v>1</v>
      </c>
      <c r="AZ70" s="143">
        <v>1</v>
      </c>
      <c r="BA70" s="143">
        <f>IF(AZ70=1,G70,0)</f>
        <v>0</v>
      </c>
      <c r="BB70" s="143">
        <f>IF(AZ70=2,G70,0)</f>
        <v>0</v>
      </c>
      <c r="BC70" s="143">
        <f>IF(AZ70=3,G70,0)</f>
        <v>0</v>
      </c>
      <c r="BD70" s="143">
        <f>IF(AZ70=4,G70,0)</f>
        <v>0</v>
      </c>
      <c r="BE70" s="143">
        <f>IF(AZ70=5,G70,0)</f>
        <v>0</v>
      </c>
      <c r="CA70" s="174">
        <v>1</v>
      </c>
      <c r="CB70" s="174">
        <v>1</v>
      </c>
      <c r="CZ70" s="143">
        <v>2.52514</v>
      </c>
    </row>
    <row r="71" spans="1:15" ht="12.75">
      <c r="A71" s="175"/>
      <c r="B71" s="178"/>
      <c r="C71" s="225" t="s">
        <v>487</v>
      </c>
      <c r="D71" s="226"/>
      <c r="E71" s="179">
        <v>10.9497</v>
      </c>
      <c r="F71" s="180"/>
      <c r="G71" s="181"/>
      <c r="M71" s="177" t="s">
        <v>487</v>
      </c>
      <c r="O71" s="167"/>
    </row>
    <row r="72" spans="1:15" ht="12.75">
      <c r="A72" s="175"/>
      <c r="B72" s="178"/>
      <c r="C72" s="225" t="s">
        <v>488</v>
      </c>
      <c r="D72" s="226"/>
      <c r="E72" s="179">
        <v>2.7378</v>
      </c>
      <c r="F72" s="180"/>
      <c r="G72" s="181"/>
      <c r="M72" s="177" t="s">
        <v>488</v>
      </c>
      <c r="O72" s="167"/>
    </row>
    <row r="73" spans="1:104" ht="12.75">
      <c r="A73" s="168">
        <v>22</v>
      </c>
      <c r="B73" s="169" t="s">
        <v>489</v>
      </c>
      <c r="C73" s="170" t="s">
        <v>490</v>
      </c>
      <c r="D73" s="171" t="s">
        <v>403</v>
      </c>
      <c r="E73" s="172">
        <v>136.8746</v>
      </c>
      <c r="F73" s="172">
        <v>0</v>
      </c>
      <c r="G73" s="173">
        <f>E73*F73</f>
        <v>0</v>
      </c>
      <c r="O73" s="167">
        <v>2</v>
      </c>
      <c r="AA73" s="143">
        <v>1</v>
      </c>
      <c r="AB73" s="143">
        <v>1</v>
      </c>
      <c r="AC73" s="143">
        <v>1</v>
      </c>
      <c r="AZ73" s="143">
        <v>1</v>
      </c>
      <c r="BA73" s="143">
        <f>IF(AZ73=1,G73,0)</f>
        <v>0</v>
      </c>
      <c r="BB73" s="143">
        <f>IF(AZ73=2,G73,0)</f>
        <v>0</v>
      </c>
      <c r="BC73" s="143">
        <f>IF(AZ73=3,G73,0)</f>
        <v>0</v>
      </c>
      <c r="BD73" s="143">
        <f>IF(AZ73=4,G73,0)</f>
        <v>0</v>
      </c>
      <c r="BE73" s="143">
        <f>IF(AZ73=5,G73,0)</f>
        <v>0</v>
      </c>
      <c r="CA73" s="174">
        <v>1</v>
      </c>
      <c r="CB73" s="174">
        <v>1</v>
      </c>
      <c r="CZ73" s="143">
        <v>0.01317</v>
      </c>
    </row>
    <row r="74" spans="1:15" ht="12.75">
      <c r="A74" s="175"/>
      <c r="B74" s="176"/>
      <c r="C74" s="227" t="s">
        <v>491</v>
      </c>
      <c r="D74" s="228"/>
      <c r="E74" s="228"/>
      <c r="F74" s="228"/>
      <c r="G74" s="229"/>
      <c r="L74" s="177" t="s">
        <v>491</v>
      </c>
      <c r="O74" s="167">
        <v>3</v>
      </c>
    </row>
    <row r="75" spans="1:15" ht="12.75">
      <c r="A75" s="175"/>
      <c r="B75" s="176"/>
      <c r="C75" s="227" t="s">
        <v>492</v>
      </c>
      <c r="D75" s="228"/>
      <c r="E75" s="228"/>
      <c r="F75" s="228"/>
      <c r="G75" s="229"/>
      <c r="L75" s="177" t="s">
        <v>492</v>
      </c>
      <c r="O75" s="167">
        <v>3</v>
      </c>
    </row>
    <row r="76" spans="1:15" ht="12.75">
      <c r="A76" s="175"/>
      <c r="B76" s="176"/>
      <c r="C76" s="227" t="s">
        <v>493</v>
      </c>
      <c r="D76" s="228"/>
      <c r="E76" s="228"/>
      <c r="F76" s="228"/>
      <c r="G76" s="229"/>
      <c r="L76" s="177" t="s">
        <v>493</v>
      </c>
      <c r="O76" s="167">
        <v>3</v>
      </c>
    </row>
    <row r="77" spans="1:15" ht="12.75">
      <c r="A77" s="175"/>
      <c r="B77" s="178"/>
      <c r="C77" s="225" t="s">
        <v>494</v>
      </c>
      <c r="D77" s="226"/>
      <c r="E77" s="179">
        <v>109.4966</v>
      </c>
      <c r="F77" s="180"/>
      <c r="G77" s="181"/>
      <c r="M77" s="177" t="s">
        <v>494</v>
      </c>
      <c r="O77" s="167"/>
    </row>
    <row r="78" spans="1:15" ht="12.75">
      <c r="A78" s="175"/>
      <c r="B78" s="178"/>
      <c r="C78" s="225" t="s">
        <v>495</v>
      </c>
      <c r="D78" s="226"/>
      <c r="E78" s="179">
        <v>27.378</v>
      </c>
      <c r="F78" s="180"/>
      <c r="G78" s="181"/>
      <c r="M78" s="177" t="s">
        <v>495</v>
      </c>
      <c r="O78" s="167"/>
    </row>
    <row r="79" spans="1:104" ht="22.5">
      <c r="A79" s="168">
        <v>23</v>
      </c>
      <c r="B79" s="169" t="s">
        <v>496</v>
      </c>
      <c r="C79" s="170" t="s">
        <v>497</v>
      </c>
      <c r="D79" s="171" t="s">
        <v>498</v>
      </c>
      <c r="E79" s="172">
        <v>0.3321</v>
      </c>
      <c r="F79" s="172">
        <v>0</v>
      </c>
      <c r="G79" s="173">
        <f>E79*F79</f>
        <v>0</v>
      </c>
      <c r="O79" s="167">
        <v>2</v>
      </c>
      <c r="AA79" s="143">
        <v>1</v>
      </c>
      <c r="AB79" s="143">
        <v>0</v>
      </c>
      <c r="AC79" s="143">
        <v>0</v>
      </c>
      <c r="AZ79" s="143">
        <v>1</v>
      </c>
      <c r="BA79" s="143">
        <f>IF(AZ79=1,G79,0)</f>
        <v>0</v>
      </c>
      <c r="BB79" s="143">
        <f>IF(AZ79=2,G79,0)</f>
        <v>0</v>
      </c>
      <c r="BC79" s="143">
        <f>IF(AZ79=3,G79,0)</f>
        <v>0</v>
      </c>
      <c r="BD79" s="143">
        <f>IF(AZ79=4,G79,0)</f>
        <v>0</v>
      </c>
      <c r="BE79" s="143">
        <f>IF(AZ79=5,G79,0)</f>
        <v>0</v>
      </c>
      <c r="CA79" s="174">
        <v>1</v>
      </c>
      <c r="CB79" s="174">
        <v>0</v>
      </c>
      <c r="CZ79" s="143">
        <v>1.05126</v>
      </c>
    </row>
    <row r="80" spans="1:15" ht="12.75">
      <c r="A80" s="175"/>
      <c r="B80" s="178"/>
      <c r="C80" s="225" t="s">
        <v>499</v>
      </c>
      <c r="D80" s="226"/>
      <c r="E80" s="179">
        <v>0.3321</v>
      </c>
      <c r="F80" s="180"/>
      <c r="G80" s="181"/>
      <c r="M80" s="177" t="s">
        <v>499</v>
      </c>
      <c r="O80" s="167"/>
    </row>
    <row r="81" spans="1:104" ht="12.75">
      <c r="A81" s="168">
        <v>24</v>
      </c>
      <c r="B81" s="169" t="s">
        <v>500</v>
      </c>
      <c r="C81" s="170" t="s">
        <v>501</v>
      </c>
      <c r="D81" s="171" t="s">
        <v>415</v>
      </c>
      <c r="E81" s="172">
        <v>3</v>
      </c>
      <c r="F81" s="172">
        <v>0</v>
      </c>
      <c r="G81" s="173">
        <f>E81*F81</f>
        <v>0</v>
      </c>
      <c r="O81" s="167">
        <v>2</v>
      </c>
      <c r="AA81" s="143">
        <v>1</v>
      </c>
      <c r="AB81" s="143">
        <v>1</v>
      </c>
      <c r="AC81" s="143">
        <v>1</v>
      </c>
      <c r="AZ81" s="143">
        <v>1</v>
      </c>
      <c r="BA81" s="143">
        <f>IF(AZ81=1,G81,0)</f>
        <v>0</v>
      </c>
      <c r="BB81" s="143">
        <f>IF(AZ81=2,G81,0)</f>
        <v>0</v>
      </c>
      <c r="BC81" s="143">
        <f>IF(AZ81=3,G81,0)</f>
        <v>0</v>
      </c>
      <c r="BD81" s="143">
        <f>IF(AZ81=4,G81,0)</f>
        <v>0</v>
      </c>
      <c r="BE81" s="143">
        <f>IF(AZ81=5,G81,0)</f>
        <v>0</v>
      </c>
      <c r="CA81" s="174">
        <v>1</v>
      </c>
      <c r="CB81" s="174">
        <v>1</v>
      </c>
      <c r="CZ81" s="143">
        <v>0.09167</v>
      </c>
    </row>
    <row r="82" spans="1:15" ht="12.75">
      <c r="A82" s="175"/>
      <c r="B82" s="178"/>
      <c r="C82" s="225" t="s">
        <v>502</v>
      </c>
      <c r="D82" s="226"/>
      <c r="E82" s="179">
        <v>3</v>
      </c>
      <c r="F82" s="180"/>
      <c r="G82" s="181"/>
      <c r="M82" s="177" t="s">
        <v>502</v>
      </c>
      <c r="O82" s="167"/>
    </row>
    <row r="83" spans="1:104" ht="22.5">
      <c r="A83" s="168">
        <v>25</v>
      </c>
      <c r="B83" s="169" t="s">
        <v>503</v>
      </c>
      <c r="C83" s="170" t="s">
        <v>504</v>
      </c>
      <c r="D83" s="171" t="s">
        <v>415</v>
      </c>
      <c r="E83" s="172">
        <v>11</v>
      </c>
      <c r="F83" s="172">
        <v>0</v>
      </c>
      <c r="G83" s="173">
        <f>E83*F83</f>
        <v>0</v>
      </c>
      <c r="O83" s="167">
        <v>2</v>
      </c>
      <c r="AA83" s="143">
        <v>1</v>
      </c>
      <c r="AB83" s="143">
        <v>1</v>
      </c>
      <c r="AC83" s="143">
        <v>1</v>
      </c>
      <c r="AZ83" s="143">
        <v>1</v>
      </c>
      <c r="BA83" s="143">
        <f>IF(AZ83=1,G83,0)</f>
        <v>0</v>
      </c>
      <c r="BB83" s="143">
        <f>IF(AZ83=2,G83,0)</f>
        <v>0</v>
      </c>
      <c r="BC83" s="143">
        <f>IF(AZ83=3,G83,0)</f>
        <v>0</v>
      </c>
      <c r="BD83" s="143">
        <f>IF(AZ83=4,G83,0)</f>
        <v>0</v>
      </c>
      <c r="BE83" s="143">
        <f>IF(AZ83=5,G83,0)</f>
        <v>0</v>
      </c>
      <c r="CA83" s="174">
        <v>1</v>
      </c>
      <c r="CB83" s="174">
        <v>1</v>
      </c>
      <c r="CZ83" s="143">
        <v>0.0223</v>
      </c>
    </row>
    <row r="84" spans="1:15" ht="12.75">
      <c r="A84" s="175"/>
      <c r="B84" s="178"/>
      <c r="C84" s="225" t="s">
        <v>505</v>
      </c>
      <c r="D84" s="226"/>
      <c r="E84" s="179">
        <v>11</v>
      </c>
      <c r="F84" s="180"/>
      <c r="G84" s="181"/>
      <c r="M84" s="177" t="s">
        <v>505</v>
      </c>
      <c r="O84" s="167"/>
    </row>
    <row r="85" spans="1:104" ht="12.75">
      <c r="A85" s="168">
        <v>26</v>
      </c>
      <c r="B85" s="169" t="s">
        <v>506</v>
      </c>
      <c r="C85" s="170" t="s">
        <v>507</v>
      </c>
      <c r="D85" s="171" t="s">
        <v>498</v>
      </c>
      <c r="E85" s="172">
        <v>1.24</v>
      </c>
      <c r="F85" s="172">
        <v>0</v>
      </c>
      <c r="G85" s="173">
        <f>E85*F85</f>
        <v>0</v>
      </c>
      <c r="O85" s="167">
        <v>2</v>
      </c>
      <c r="AA85" s="143">
        <v>1</v>
      </c>
      <c r="AB85" s="143">
        <v>0</v>
      </c>
      <c r="AC85" s="143">
        <v>0</v>
      </c>
      <c r="AZ85" s="143">
        <v>1</v>
      </c>
      <c r="BA85" s="143">
        <f>IF(AZ85=1,G85,0)</f>
        <v>0</v>
      </c>
      <c r="BB85" s="143">
        <f>IF(AZ85=2,G85,0)</f>
        <v>0</v>
      </c>
      <c r="BC85" s="143">
        <f>IF(AZ85=3,G85,0)</f>
        <v>0</v>
      </c>
      <c r="BD85" s="143">
        <f>IF(AZ85=4,G85,0)</f>
        <v>0</v>
      </c>
      <c r="BE85" s="143">
        <f>IF(AZ85=5,G85,0)</f>
        <v>0</v>
      </c>
      <c r="CA85" s="174">
        <v>1</v>
      </c>
      <c r="CB85" s="174">
        <v>0</v>
      </c>
      <c r="CZ85" s="143">
        <v>0.01663</v>
      </c>
    </row>
    <row r="86" spans="1:15" ht="12.75">
      <c r="A86" s="175"/>
      <c r="B86" s="176"/>
      <c r="C86" s="227" t="s">
        <v>508</v>
      </c>
      <c r="D86" s="228"/>
      <c r="E86" s="228"/>
      <c r="F86" s="228"/>
      <c r="G86" s="229"/>
      <c r="L86" s="177" t="s">
        <v>508</v>
      </c>
      <c r="O86" s="167">
        <v>3</v>
      </c>
    </row>
    <row r="87" spans="1:15" ht="12.75">
      <c r="A87" s="175"/>
      <c r="B87" s="178"/>
      <c r="C87" s="225" t="s">
        <v>509</v>
      </c>
      <c r="D87" s="226"/>
      <c r="E87" s="179">
        <v>1.24</v>
      </c>
      <c r="F87" s="180"/>
      <c r="G87" s="181"/>
      <c r="M87" s="177" t="s">
        <v>509</v>
      </c>
      <c r="O87" s="167"/>
    </row>
    <row r="88" spans="1:104" ht="12.75">
      <c r="A88" s="168">
        <v>27</v>
      </c>
      <c r="B88" s="169" t="s">
        <v>510</v>
      </c>
      <c r="C88" s="170" t="s">
        <v>511</v>
      </c>
      <c r="D88" s="171" t="s">
        <v>498</v>
      </c>
      <c r="E88" s="172">
        <v>3.5134</v>
      </c>
      <c r="F88" s="172">
        <v>0</v>
      </c>
      <c r="G88" s="173">
        <f>E88*F88</f>
        <v>0</v>
      </c>
      <c r="O88" s="167">
        <v>2</v>
      </c>
      <c r="AA88" s="143">
        <v>1</v>
      </c>
      <c r="AB88" s="143">
        <v>1</v>
      </c>
      <c r="AC88" s="143">
        <v>1</v>
      </c>
      <c r="AZ88" s="143">
        <v>1</v>
      </c>
      <c r="BA88" s="143">
        <f>IF(AZ88=1,G88,0)</f>
        <v>0</v>
      </c>
      <c r="BB88" s="143">
        <f>IF(AZ88=2,G88,0)</f>
        <v>0</v>
      </c>
      <c r="BC88" s="143">
        <f>IF(AZ88=3,G88,0)</f>
        <v>0</v>
      </c>
      <c r="BD88" s="143">
        <f>IF(AZ88=4,G88,0)</f>
        <v>0</v>
      </c>
      <c r="BE88" s="143">
        <f>IF(AZ88=5,G88,0)</f>
        <v>0</v>
      </c>
      <c r="CA88" s="174">
        <v>1</v>
      </c>
      <c r="CB88" s="174">
        <v>1</v>
      </c>
      <c r="CZ88" s="143">
        <v>0.01188</v>
      </c>
    </row>
    <row r="89" spans="1:15" ht="12.75">
      <c r="A89" s="175"/>
      <c r="B89" s="176"/>
      <c r="C89" s="227" t="s">
        <v>508</v>
      </c>
      <c r="D89" s="228"/>
      <c r="E89" s="228"/>
      <c r="F89" s="228"/>
      <c r="G89" s="229"/>
      <c r="L89" s="177" t="s">
        <v>508</v>
      </c>
      <c r="O89" s="167">
        <v>3</v>
      </c>
    </row>
    <row r="90" spans="1:15" ht="12.75">
      <c r="A90" s="175"/>
      <c r="B90" s="178"/>
      <c r="C90" s="225" t="s">
        <v>512</v>
      </c>
      <c r="D90" s="226"/>
      <c r="E90" s="179">
        <v>3.5134</v>
      </c>
      <c r="F90" s="180"/>
      <c r="G90" s="181"/>
      <c r="M90" s="177" t="s">
        <v>512</v>
      </c>
      <c r="O90" s="167"/>
    </row>
    <row r="91" spans="1:104" ht="22.5">
      <c r="A91" s="168">
        <v>28</v>
      </c>
      <c r="B91" s="169" t="s">
        <v>513</v>
      </c>
      <c r="C91" s="170" t="s">
        <v>514</v>
      </c>
      <c r="D91" s="171" t="s">
        <v>415</v>
      </c>
      <c r="E91" s="172">
        <v>28</v>
      </c>
      <c r="F91" s="172">
        <v>0</v>
      </c>
      <c r="G91" s="173">
        <f>E91*F91</f>
        <v>0</v>
      </c>
      <c r="O91" s="167">
        <v>2</v>
      </c>
      <c r="AA91" s="143">
        <v>1</v>
      </c>
      <c r="AB91" s="143">
        <v>1</v>
      </c>
      <c r="AC91" s="143">
        <v>1</v>
      </c>
      <c r="AZ91" s="143">
        <v>1</v>
      </c>
      <c r="BA91" s="143">
        <f>IF(AZ91=1,G91,0)</f>
        <v>0</v>
      </c>
      <c r="BB91" s="143">
        <f>IF(AZ91=2,G91,0)</f>
        <v>0</v>
      </c>
      <c r="BC91" s="143">
        <f>IF(AZ91=3,G91,0)</f>
        <v>0</v>
      </c>
      <c r="BD91" s="143">
        <f>IF(AZ91=4,G91,0)</f>
        <v>0</v>
      </c>
      <c r="BE91" s="143">
        <f>IF(AZ91=5,G91,0)</f>
        <v>0</v>
      </c>
      <c r="CA91" s="174">
        <v>1</v>
      </c>
      <c r="CB91" s="174">
        <v>1</v>
      </c>
      <c r="CZ91" s="143">
        <v>0.01668</v>
      </c>
    </row>
    <row r="92" spans="1:15" ht="12.75">
      <c r="A92" s="175"/>
      <c r="B92" s="176"/>
      <c r="C92" s="227" t="s">
        <v>515</v>
      </c>
      <c r="D92" s="228"/>
      <c r="E92" s="228"/>
      <c r="F92" s="228"/>
      <c r="G92" s="229"/>
      <c r="L92" s="177" t="s">
        <v>515</v>
      </c>
      <c r="O92" s="167">
        <v>3</v>
      </c>
    </row>
    <row r="93" spans="1:15" ht="22.5">
      <c r="A93" s="175"/>
      <c r="B93" s="176"/>
      <c r="C93" s="227" t="s">
        <v>516</v>
      </c>
      <c r="D93" s="228"/>
      <c r="E93" s="228"/>
      <c r="F93" s="228"/>
      <c r="G93" s="229"/>
      <c r="L93" s="177" t="s">
        <v>516</v>
      </c>
      <c r="O93" s="167">
        <v>3</v>
      </c>
    </row>
    <row r="94" spans="1:15" ht="12.75">
      <c r="A94" s="175"/>
      <c r="B94" s="178"/>
      <c r="C94" s="225" t="s">
        <v>517</v>
      </c>
      <c r="D94" s="226"/>
      <c r="E94" s="179">
        <v>28</v>
      </c>
      <c r="F94" s="180"/>
      <c r="G94" s="181"/>
      <c r="M94" s="177" t="s">
        <v>517</v>
      </c>
      <c r="O94" s="167"/>
    </row>
    <row r="95" spans="1:104" ht="22.5">
      <c r="A95" s="168">
        <v>29</v>
      </c>
      <c r="B95" s="169" t="s">
        <v>518</v>
      </c>
      <c r="C95" s="170" t="s">
        <v>519</v>
      </c>
      <c r="D95" s="171" t="s">
        <v>520</v>
      </c>
      <c r="E95" s="172">
        <v>36.875</v>
      </c>
      <c r="F95" s="172">
        <v>0</v>
      </c>
      <c r="G95" s="173">
        <f>E95*F95</f>
        <v>0</v>
      </c>
      <c r="O95" s="167">
        <v>2</v>
      </c>
      <c r="AA95" s="143">
        <v>1</v>
      </c>
      <c r="AB95" s="143">
        <v>1</v>
      </c>
      <c r="AC95" s="143">
        <v>1</v>
      </c>
      <c r="AZ95" s="143">
        <v>1</v>
      </c>
      <c r="BA95" s="143">
        <f>IF(AZ95=1,G95,0)</f>
        <v>0</v>
      </c>
      <c r="BB95" s="143">
        <f>IF(AZ95=2,G95,0)</f>
        <v>0</v>
      </c>
      <c r="BC95" s="143">
        <f>IF(AZ95=3,G95,0)</f>
        <v>0</v>
      </c>
      <c r="BD95" s="143">
        <f>IF(AZ95=4,G95,0)</f>
        <v>0</v>
      </c>
      <c r="BE95" s="143">
        <f>IF(AZ95=5,G95,0)</f>
        <v>0</v>
      </c>
      <c r="CA95" s="174">
        <v>1</v>
      </c>
      <c r="CB95" s="174">
        <v>1</v>
      </c>
      <c r="CZ95" s="143">
        <v>0.12644</v>
      </c>
    </row>
    <row r="96" spans="1:15" ht="12.75">
      <c r="A96" s="175"/>
      <c r="B96" s="178"/>
      <c r="C96" s="225" t="s">
        <v>521</v>
      </c>
      <c r="D96" s="226"/>
      <c r="E96" s="179">
        <v>36.875</v>
      </c>
      <c r="F96" s="180"/>
      <c r="G96" s="181"/>
      <c r="M96" s="177" t="s">
        <v>521</v>
      </c>
      <c r="O96" s="167"/>
    </row>
    <row r="97" spans="1:104" ht="12.75">
      <c r="A97" s="168">
        <v>30</v>
      </c>
      <c r="B97" s="169" t="s">
        <v>522</v>
      </c>
      <c r="C97" s="170" t="s">
        <v>523</v>
      </c>
      <c r="D97" s="171" t="s">
        <v>409</v>
      </c>
      <c r="E97" s="172">
        <v>4.5685</v>
      </c>
      <c r="F97" s="172">
        <v>0</v>
      </c>
      <c r="G97" s="173">
        <f>E97*F97</f>
        <v>0</v>
      </c>
      <c r="O97" s="167">
        <v>2</v>
      </c>
      <c r="AA97" s="143">
        <v>1</v>
      </c>
      <c r="AB97" s="143">
        <v>1</v>
      </c>
      <c r="AC97" s="143">
        <v>1</v>
      </c>
      <c r="AZ97" s="143">
        <v>1</v>
      </c>
      <c r="BA97" s="143">
        <f>IF(AZ97=1,G97,0)</f>
        <v>0</v>
      </c>
      <c r="BB97" s="143">
        <f>IF(AZ97=2,G97,0)</f>
        <v>0</v>
      </c>
      <c r="BC97" s="143">
        <f>IF(AZ97=3,G97,0)</f>
        <v>0</v>
      </c>
      <c r="BD97" s="143">
        <f>IF(AZ97=4,G97,0)</f>
        <v>0</v>
      </c>
      <c r="BE97" s="143">
        <f>IF(AZ97=5,G97,0)</f>
        <v>0</v>
      </c>
      <c r="CA97" s="174">
        <v>1</v>
      </c>
      <c r="CB97" s="174">
        <v>1</v>
      </c>
      <c r="CZ97" s="143">
        <v>2.52511</v>
      </c>
    </row>
    <row r="98" spans="1:15" ht="12.75">
      <c r="A98" s="175"/>
      <c r="B98" s="178"/>
      <c r="C98" s="225" t="s">
        <v>524</v>
      </c>
      <c r="D98" s="226"/>
      <c r="E98" s="179">
        <v>2.2695</v>
      </c>
      <c r="F98" s="180"/>
      <c r="G98" s="181"/>
      <c r="M98" s="177" t="s">
        <v>524</v>
      </c>
      <c r="O98" s="167"/>
    </row>
    <row r="99" spans="1:15" ht="12.75">
      <c r="A99" s="175"/>
      <c r="B99" s="178"/>
      <c r="C99" s="225" t="s">
        <v>525</v>
      </c>
      <c r="D99" s="226"/>
      <c r="E99" s="179">
        <v>2.299</v>
      </c>
      <c r="F99" s="180"/>
      <c r="G99" s="181"/>
      <c r="M99" s="177" t="s">
        <v>525</v>
      </c>
      <c r="O99" s="167"/>
    </row>
    <row r="100" spans="1:104" ht="12.75">
      <c r="A100" s="168">
        <v>31</v>
      </c>
      <c r="B100" s="169" t="s">
        <v>526</v>
      </c>
      <c r="C100" s="170" t="s">
        <v>527</v>
      </c>
      <c r="D100" s="171" t="s">
        <v>403</v>
      </c>
      <c r="E100" s="172">
        <v>34.45</v>
      </c>
      <c r="F100" s="172">
        <v>0</v>
      </c>
      <c r="G100" s="173">
        <f>E100*F100</f>
        <v>0</v>
      </c>
      <c r="O100" s="167">
        <v>2</v>
      </c>
      <c r="AA100" s="143">
        <v>1</v>
      </c>
      <c r="AB100" s="143">
        <v>1</v>
      </c>
      <c r="AC100" s="143">
        <v>1</v>
      </c>
      <c r="AZ100" s="143">
        <v>1</v>
      </c>
      <c r="BA100" s="143">
        <f>IF(AZ100=1,G100,0)</f>
        <v>0</v>
      </c>
      <c r="BB100" s="143">
        <f>IF(AZ100=2,G100,0)</f>
        <v>0</v>
      </c>
      <c r="BC100" s="143">
        <f>IF(AZ100=3,G100,0)</f>
        <v>0</v>
      </c>
      <c r="BD100" s="143">
        <f>IF(AZ100=4,G100,0)</f>
        <v>0</v>
      </c>
      <c r="BE100" s="143">
        <f>IF(AZ100=5,G100,0)</f>
        <v>0</v>
      </c>
      <c r="CA100" s="174">
        <v>1</v>
      </c>
      <c r="CB100" s="174">
        <v>1</v>
      </c>
      <c r="CZ100" s="143">
        <v>0.00782</v>
      </c>
    </row>
    <row r="101" spans="1:15" ht="12.75">
      <c r="A101" s="175"/>
      <c r="B101" s="178"/>
      <c r="C101" s="225" t="s">
        <v>528</v>
      </c>
      <c r="D101" s="226"/>
      <c r="E101" s="179">
        <v>34.45</v>
      </c>
      <c r="F101" s="180"/>
      <c r="G101" s="181"/>
      <c r="M101" s="177" t="s">
        <v>528</v>
      </c>
      <c r="O101" s="167"/>
    </row>
    <row r="102" spans="1:104" ht="12.75">
      <c r="A102" s="168">
        <v>32</v>
      </c>
      <c r="B102" s="169" t="s">
        <v>529</v>
      </c>
      <c r="C102" s="170" t="s">
        <v>530</v>
      </c>
      <c r="D102" s="171" t="s">
        <v>403</v>
      </c>
      <c r="E102" s="172">
        <v>34.45</v>
      </c>
      <c r="F102" s="172">
        <v>0</v>
      </c>
      <c r="G102" s="173">
        <f>E102*F102</f>
        <v>0</v>
      </c>
      <c r="O102" s="167">
        <v>2</v>
      </c>
      <c r="AA102" s="143">
        <v>1</v>
      </c>
      <c r="AB102" s="143">
        <v>1</v>
      </c>
      <c r="AC102" s="143">
        <v>1</v>
      </c>
      <c r="AZ102" s="143">
        <v>1</v>
      </c>
      <c r="BA102" s="143">
        <f>IF(AZ102=1,G102,0)</f>
        <v>0</v>
      </c>
      <c r="BB102" s="143">
        <f>IF(AZ102=2,G102,0)</f>
        <v>0</v>
      </c>
      <c r="BC102" s="143">
        <f>IF(AZ102=3,G102,0)</f>
        <v>0</v>
      </c>
      <c r="BD102" s="143">
        <f>IF(AZ102=4,G102,0)</f>
        <v>0</v>
      </c>
      <c r="BE102" s="143">
        <f>IF(AZ102=5,G102,0)</f>
        <v>0</v>
      </c>
      <c r="CA102" s="174">
        <v>1</v>
      </c>
      <c r="CB102" s="174">
        <v>1</v>
      </c>
      <c r="CZ102" s="143">
        <v>0</v>
      </c>
    </row>
    <row r="103" spans="1:15" ht="12.75">
      <c r="A103" s="175"/>
      <c r="B103" s="178"/>
      <c r="C103" s="225" t="s">
        <v>528</v>
      </c>
      <c r="D103" s="226"/>
      <c r="E103" s="179">
        <v>34.45</v>
      </c>
      <c r="F103" s="180"/>
      <c r="G103" s="181"/>
      <c r="M103" s="177" t="s">
        <v>528</v>
      </c>
      <c r="O103" s="167"/>
    </row>
    <row r="104" spans="1:104" ht="12.75">
      <c r="A104" s="168">
        <v>33</v>
      </c>
      <c r="B104" s="169" t="s">
        <v>531</v>
      </c>
      <c r="C104" s="170" t="s">
        <v>532</v>
      </c>
      <c r="D104" s="171" t="s">
        <v>498</v>
      </c>
      <c r="E104" s="172">
        <v>0.553</v>
      </c>
      <c r="F104" s="172">
        <v>0</v>
      </c>
      <c r="G104" s="173">
        <f>E104*F104</f>
        <v>0</v>
      </c>
      <c r="O104" s="167">
        <v>2</v>
      </c>
      <c r="AA104" s="143">
        <v>1</v>
      </c>
      <c r="AB104" s="143">
        <v>1</v>
      </c>
      <c r="AC104" s="143">
        <v>1</v>
      </c>
      <c r="AZ104" s="143">
        <v>1</v>
      </c>
      <c r="BA104" s="143">
        <f>IF(AZ104=1,G104,0)</f>
        <v>0</v>
      </c>
      <c r="BB104" s="143">
        <f>IF(AZ104=2,G104,0)</f>
        <v>0</v>
      </c>
      <c r="BC104" s="143">
        <f>IF(AZ104=3,G104,0)</f>
        <v>0</v>
      </c>
      <c r="BD104" s="143">
        <f>IF(AZ104=4,G104,0)</f>
        <v>0</v>
      </c>
      <c r="BE104" s="143">
        <f>IF(AZ104=5,G104,0)</f>
        <v>0</v>
      </c>
      <c r="CA104" s="174">
        <v>1</v>
      </c>
      <c r="CB104" s="174">
        <v>1</v>
      </c>
      <c r="CZ104" s="143">
        <v>1.01665</v>
      </c>
    </row>
    <row r="105" spans="1:15" ht="12.75">
      <c r="A105" s="175"/>
      <c r="B105" s="178"/>
      <c r="C105" s="225" t="s">
        <v>533</v>
      </c>
      <c r="D105" s="226"/>
      <c r="E105" s="179">
        <v>0.355</v>
      </c>
      <c r="F105" s="180"/>
      <c r="G105" s="181"/>
      <c r="M105" s="177" t="s">
        <v>533</v>
      </c>
      <c r="O105" s="167"/>
    </row>
    <row r="106" spans="1:15" ht="12.75">
      <c r="A106" s="175"/>
      <c r="B106" s="178"/>
      <c r="C106" s="225" t="s">
        <v>534</v>
      </c>
      <c r="D106" s="226"/>
      <c r="E106" s="179">
        <v>0.198</v>
      </c>
      <c r="F106" s="180"/>
      <c r="G106" s="181"/>
      <c r="M106" s="177" t="s">
        <v>534</v>
      </c>
      <c r="O106" s="167"/>
    </row>
    <row r="107" spans="1:104" ht="12.75">
      <c r="A107" s="168">
        <v>34</v>
      </c>
      <c r="B107" s="169" t="s">
        <v>535</v>
      </c>
      <c r="C107" s="170" t="s">
        <v>536</v>
      </c>
      <c r="D107" s="171" t="s">
        <v>537</v>
      </c>
      <c r="E107" s="172">
        <v>0.5515</v>
      </c>
      <c r="F107" s="172">
        <v>0</v>
      </c>
      <c r="G107" s="173">
        <f>E107*F107</f>
        <v>0</v>
      </c>
      <c r="O107" s="167">
        <v>2</v>
      </c>
      <c r="AA107" s="143">
        <v>3</v>
      </c>
      <c r="AB107" s="143">
        <v>0</v>
      </c>
      <c r="AC107" s="143">
        <v>13383325</v>
      </c>
      <c r="AZ107" s="143">
        <v>1</v>
      </c>
      <c r="BA107" s="143">
        <f>IF(AZ107=1,G107,0)</f>
        <v>0</v>
      </c>
      <c r="BB107" s="143">
        <f>IF(AZ107=2,G107,0)</f>
        <v>0</v>
      </c>
      <c r="BC107" s="143">
        <f>IF(AZ107=3,G107,0)</f>
        <v>0</v>
      </c>
      <c r="BD107" s="143">
        <f>IF(AZ107=4,G107,0)</f>
        <v>0</v>
      </c>
      <c r="BE107" s="143">
        <f>IF(AZ107=5,G107,0)</f>
        <v>0</v>
      </c>
      <c r="CA107" s="174">
        <v>3</v>
      </c>
      <c r="CB107" s="174">
        <v>0</v>
      </c>
      <c r="CZ107" s="143">
        <v>1</v>
      </c>
    </row>
    <row r="108" spans="1:15" ht="12.75">
      <c r="A108" s="175"/>
      <c r="B108" s="178"/>
      <c r="C108" s="225" t="s">
        <v>538</v>
      </c>
      <c r="D108" s="226"/>
      <c r="E108" s="179">
        <v>0.5515</v>
      </c>
      <c r="F108" s="180"/>
      <c r="G108" s="181"/>
      <c r="M108" s="177" t="s">
        <v>538</v>
      </c>
      <c r="O108" s="167"/>
    </row>
    <row r="109" spans="1:104" ht="12.75">
      <c r="A109" s="168">
        <v>35</v>
      </c>
      <c r="B109" s="169" t="s">
        <v>539</v>
      </c>
      <c r="C109" s="170" t="s">
        <v>540</v>
      </c>
      <c r="D109" s="171" t="s">
        <v>537</v>
      </c>
      <c r="E109" s="172">
        <v>0.7877</v>
      </c>
      <c r="F109" s="172">
        <v>0</v>
      </c>
      <c r="G109" s="173">
        <f>E109*F109</f>
        <v>0</v>
      </c>
      <c r="O109" s="167">
        <v>2</v>
      </c>
      <c r="AA109" s="143">
        <v>3</v>
      </c>
      <c r="AB109" s="143">
        <v>0</v>
      </c>
      <c r="AC109" s="143">
        <v>13482615</v>
      </c>
      <c r="AZ109" s="143">
        <v>1</v>
      </c>
      <c r="BA109" s="143">
        <f>IF(AZ109=1,G109,0)</f>
        <v>0</v>
      </c>
      <c r="BB109" s="143">
        <f>IF(AZ109=2,G109,0)</f>
        <v>0</v>
      </c>
      <c r="BC109" s="143">
        <f>IF(AZ109=3,G109,0)</f>
        <v>0</v>
      </c>
      <c r="BD109" s="143">
        <f>IF(AZ109=4,G109,0)</f>
        <v>0</v>
      </c>
      <c r="BE109" s="143">
        <f>IF(AZ109=5,G109,0)</f>
        <v>0</v>
      </c>
      <c r="CA109" s="174">
        <v>3</v>
      </c>
      <c r="CB109" s="174">
        <v>0</v>
      </c>
      <c r="CZ109" s="143">
        <v>1</v>
      </c>
    </row>
    <row r="110" spans="1:15" ht="12.75">
      <c r="A110" s="175"/>
      <c r="B110" s="178"/>
      <c r="C110" s="225" t="s">
        <v>541</v>
      </c>
      <c r="D110" s="226"/>
      <c r="E110" s="179">
        <v>0.7877</v>
      </c>
      <c r="F110" s="180"/>
      <c r="G110" s="181"/>
      <c r="M110" s="177" t="s">
        <v>541</v>
      </c>
      <c r="O110" s="167"/>
    </row>
    <row r="111" spans="1:104" ht="12.75">
      <c r="A111" s="168">
        <v>36</v>
      </c>
      <c r="B111" s="169" t="s">
        <v>542</v>
      </c>
      <c r="C111" s="170" t="s">
        <v>543</v>
      </c>
      <c r="D111" s="171" t="s">
        <v>537</v>
      </c>
      <c r="E111" s="172">
        <v>3.7945</v>
      </c>
      <c r="F111" s="172">
        <v>0</v>
      </c>
      <c r="G111" s="173">
        <f>E111*F111</f>
        <v>0</v>
      </c>
      <c r="O111" s="167">
        <v>2</v>
      </c>
      <c r="AA111" s="143">
        <v>3</v>
      </c>
      <c r="AB111" s="143">
        <v>0</v>
      </c>
      <c r="AC111" s="143">
        <v>13482630</v>
      </c>
      <c r="AZ111" s="143">
        <v>1</v>
      </c>
      <c r="BA111" s="143">
        <f>IF(AZ111=1,G111,0)</f>
        <v>0</v>
      </c>
      <c r="BB111" s="143">
        <f>IF(AZ111=2,G111,0)</f>
        <v>0</v>
      </c>
      <c r="BC111" s="143">
        <f>IF(AZ111=3,G111,0)</f>
        <v>0</v>
      </c>
      <c r="BD111" s="143">
        <f>IF(AZ111=4,G111,0)</f>
        <v>0</v>
      </c>
      <c r="BE111" s="143">
        <f>IF(AZ111=5,G111,0)</f>
        <v>0</v>
      </c>
      <c r="CA111" s="174">
        <v>3</v>
      </c>
      <c r="CB111" s="174">
        <v>0</v>
      </c>
      <c r="CZ111" s="143">
        <v>1</v>
      </c>
    </row>
    <row r="112" spans="1:15" ht="12.75">
      <c r="A112" s="175"/>
      <c r="B112" s="178"/>
      <c r="C112" s="225" t="s">
        <v>544</v>
      </c>
      <c r="D112" s="226"/>
      <c r="E112" s="179">
        <v>3.7945</v>
      </c>
      <c r="F112" s="180"/>
      <c r="G112" s="181"/>
      <c r="M112" s="177" t="s">
        <v>544</v>
      </c>
      <c r="O112" s="167"/>
    </row>
    <row r="113" spans="1:57" ht="12.75">
      <c r="A113" s="182"/>
      <c r="B113" s="183" t="s">
        <v>392</v>
      </c>
      <c r="C113" s="184" t="str">
        <f>CONCATENATE(B69," ",C69)</f>
        <v>4 Vodorovné konstrukce</v>
      </c>
      <c r="D113" s="185"/>
      <c r="E113" s="186"/>
      <c r="F113" s="187"/>
      <c r="G113" s="188">
        <f>SUM(G69:G112)</f>
        <v>0</v>
      </c>
      <c r="O113" s="167">
        <v>4</v>
      </c>
      <c r="BA113" s="189">
        <f>SUM(BA69:BA112)</f>
        <v>0</v>
      </c>
      <c r="BB113" s="189">
        <f>SUM(BB69:BB112)</f>
        <v>0</v>
      </c>
      <c r="BC113" s="189">
        <f>SUM(BC69:BC112)</f>
        <v>0</v>
      </c>
      <c r="BD113" s="189">
        <f>SUM(BD69:BD112)</f>
        <v>0</v>
      </c>
      <c r="BE113" s="189">
        <f>SUM(BE69:BE112)</f>
        <v>0</v>
      </c>
    </row>
    <row r="114" spans="1:15" ht="12.75">
      <c r="A114" s="160" t="s">
        <v>389</v>
      </c>
      <c r="B114" s="161" t="s">
        <v>545</v>
      </c>
      <c r="C114" s="162" t="s">
        <v>546</v>
      </c>
      <c r="D114" s="163"/>
      <c r="E114" s="164"/>
      <c r="F114" s="164"/>
      <c r="G114" s="165"/>
      <c r="H114" s="166"/>
      <c r="I114" s="166"/>
      <c r="O114" s="167">
        <v>1</v>
      </c>
    </row>
    <row r="115" spans="1:104" ht="12.75">
      <c r="A115" s="168">
        <v>37</v>
      </c>
      <c r="B115" s="169" t="s">
        <v>547</v>
      </c>
      <c r="C115" s="170" t="s">
        <v>548</v>
      </c>
      <c r="D115" s="171" t="s">
        <v>403</v>
      </c>
      <c r="E115" s="172">
        <v>19.81</v>
      </c>
      <c r="F115" s="172">
        <v>0</v>
      </c>
      <c r="G115" s="173">
        <f>E115*F115</f>
        <v>0</v>
      </c>
      <c r="O115" s="167">
        <v>2</v>
      </c>
      <c r="AA115" s="143">
        <v>1</v>
      </c>
      <c r="AB115" s="143">
        <v>1</v>
      </c>
      <c r="AC115" s="143">
        <v>1</v>
      </c>
      <c r="AZ115" s="143">
        <v>1</v>
      </c>
      <c r="BA115" s="143">
        <f>IF(AZ115=1,G115,0)</f>
        <v>0</v>
      </c>
      <c r="BB115" s="143">
        <f>IF(AZ115=2,G115,0)</f>
        <v>0</v>
      </c>
      <c r="BC115" s="143">
        <f>IF(AZ115=3,G115,0)</f>
        <v>0</v>
      </c>
      <c r="BD115" s="143">
        <f>IF(AZ115=4,G115,0)</f>
        <v>0</v>
      </c>
      <c r="BE115" s="143">
        <f>IF(AZ115=5,G115,0)</f>
        <v>0</v>
      </c>
      <c r="CA115" s="174">
        <v>1</v>
      </c>
      <c r="CB115" s="174">
        <v>1</v>
      </c>
      <c r="CZ115" s="143">
        <v>4E-05</v>
      </c>
    </row>
    <row r="116" spans="1:15" ht="12.75">
      <c r="A116" s="175"/>
      <c r="B116" s="178"/>
      <c r="C116" s="225" t="s">
        <v>549</v>
      </c>
      <c r="D116" s="226"/>
      <c r="E116" s="179">
        <v>19.81</v>
      </c>
      <c r="F116" s="180"/>
      <c r="G116" s="181"/>
      <c r="M116" s="177" t="s">
        <v>549</v>
      </c>
      <c r="O116" s="167"/>
    </row>
    <row r="117" spans="1:104" ht="22.5">
      <c r="A117" s="168">
        <v>38</v>
      </c>
      <c r="B117" s="169" t="s">
        <v>550</v>
      </c>
      <c r="C117" s="170" t="s">
        <v>551</v>
      </c>
      <c r="D117" s="171" t="s">
        <v>415</v>
      </c>
      <c r="E117" s="172">
        <v>2.42</v>
      </c>
      <c r="F117" s="172">
        <v>0</v>
      </c>
      <c r="G117" s="173">
        <f>E117*F117</f>
        <v>0</v>
      </c>
      <c r="O117" s="167">
        <v>2</v>
      </c>
      <c r="AA117" s="143">
        <v>1</v>
      </c>
      <c r="AB117" s="143">
        <v>1</v>
      </c>
      <c r="AC117" s="143">
        <v>1</v>
      </c>
      <c r="AZ117" s="143">
        <v>1</v>
      </c>
      <c r="BA117" s="143">
        <f>IF(AZ117=1,G117,0)</f>
        <v>0</v>
      </c>
      <c r="BB117" s="143">
        <f>IF(AZ117=2,G117,0)</f>
        <v>0</v>
      </c>
      <c r="BC117" s="143">
        <f>IF(AZ117=3,G117,0)</f>
        <v>0</v>
      </c>
      <c r="BD117" s="143">
        <f>IF(AZ117=4,G117,0)</f>
        <v>0</v>
      </c>
      <c r="BE117" s="143">
        <f>IF(AZ117=5,G117,0)</f>
        <v>0</v>
      </c>
      <c r="CA117" s="174">
        <v>1</v>
      </c>
      <c r="CB117" s="174">
        <v>1</v>
      </c>
      <c r="CZ117" s="143">
        <v>0.03781</v>
      </c>
    </row>
    <row r="118" spans="1:15" ht="12.75">
      <c r="A118" s="175"/>
      <c r="B118" s="178"/>
      <c r="C118" s="225" t="s">
        <v>552</v>
      </c>
      <c r="D118" s="226"/>
      <c r="E118" s="179">
        <v>2.42</v>
      </c>
      <c r="F118" s="180"/>
      <c r="G118" s="181"/>
      <c r="M118" s="177" t="s">
        <v>552</v>
      </c>
      <c r="O118" s="167"/>
    </row>
    <row r="119" spans="1:104" ht="12.75">
      <c r="A119" s="168">
        <v>39</v>
      </c>
      <c r="B119" s="169" t="s">
        <v>553</v>
      </c>
      <c r="C119" s="170" t="s">
        <v>554</v>
      </c>
      <c r="D119" s="171" t="s">
        <v>520</v>
      </c>
      <c r="E119" s="172">
        <v>23</v>
      </c>
      <c r="F119" s="172">
        <v>0</v>
      </c>
      <c r="G119" s="173">
        <f>E119*F119</f>
        <v>0</v>
      </c>
      <c r="O119" s="167">
        <v>2</v>
      </c>
      <c r="AA119" s="143">
        <v>1</v>
      </c>
      <c r="AB119" s="143">
        <v>1</v>
      </c>
      <c r="AC119" s="143">
        <v>1</v>
      </c>
      <c r="AZ119" s="143">
        <v>1</v>
      </c>
      <c r="BA119" s="143">
        <f>IF(AZ119=1,G119,0)</f>
        <v>0</v>
      </c>
      <c r="BB119" s="143">
        <f>IF(AZ119=2,G119,0)</f>
        <v>0</v>
      </c>
      <c r="BC119" s="143">
        <f>IF(AZ119=3,G119,0)</f>
        <v>0</v>
      </c>
      <c r="BD119" s="143">
        <f>IF(AZ119=4,G119,0)</f>
        <v>0</v>
      </c>
      <c r="BE119" s="143">
        <f>IF(AZ119=5,G119,0)</f>
        <v>0</v>
      </c>
      <c r="CA119" s="174">
        <v>1</v>
      </c>
      <c r="CB119" s="174">
        <v>1</v>
      </c>
      <c r="CZ119" s="143">
        <v>0.00156</v>
      </c>
    </row>
    <row r="120" spans="1:15" ht="12.75">
      <c r="A120" s="175"/>
      <c r="B120" s="178"/>
      <c r="C120" s="225" t="s">
        <v>555</v>
      </c>
      <c r="D120" s="226"/>
      <c r="E120" s="179">
        <v>5.5</v>
      </c>
      <c r="F120" s="180"/>
      <c r="G120" s="181"/>
      <c r="M120" s="177" t="s">
        <v>555</v>
      </c>
      <c r="O120" s="167"/>
    </row>
    <row r="121" spans="1:15" ht="12.75">
      <c r="A121" s="175"/>
      <c r="B121" s="178"/>
      <c r="C121" s="225" t="s">
        <v>556</v>
      </c>
      <c r="D121" s="226"/>
      <c r="E121" s="179">
        <v>17.5</v>
      </c>
      <c r="F121" s="180"/>
      <c r="G121" s="181"/>
      <c r="M121" s="177" t="s">
        <v>556</v>
      </c>
      <c r="O121" s="167"/>
    </row>
    <row r="122" spans="1:104" ht="12.75">
      <c r="A122" s="168">
        <v>40</v>
      </c>
      <c r="B122" s="169" t="s">
        <v>557</v>
      </c>
      <c r="C122" s="170" t="s">
        <v>558</v>
      </c>
      <c r="D122" s="171" t="s">
        <v>520</v>
      </c>
      <c r="E122" s="172">
        <v>62</v>
      </c>
      <c r="F122" s="172">
        <v>0</v>
      </c>
      <c r="G122" s="173">
        <f>E122*F122</f>
        <v>0</v>
      </c>
      <c r="O122" s="167">
        <v>2</v>
      </c>
      <c r="AA122" s="143">
        <v>1</v>
      </c>
      <c r="AB122" s="143">
        <v>1</v>
      </c>
      <c r="AC122" s="143">
        <v>1</v>
      </c>
      <c r="AZ122" s="143">
        <v>1</v>
      </c>
      <c r="BA122" s="143">
        <f>IF(AZ122=1,G122,0)</f>
        <v>0</v>
      </c>
      <c r="BB122" s="143">
        <f>IF(AZ122=2,G122,0)</f>
        <v>0</v>
      </c>
      <c r="BC122" s="143">
        <f>IF(AZ122=3,G122,0)</f>
        <v>0</v>
      </c>
      <c r="BD122" s="143">
        <f>IF(AZ122=4,G122,0)</f>
        <v>0</v>
      </c>
      <c r="BE122" s="143">
        <f>IF(AZ122=5,G122,0)</f>
        <v>0</v>
      </c>
      <c r="CA122" s="174">
        <v>1</v>
      </c>
      <c r="CB122" s="174">
        <v>1</v>
      </c>
      <c r="CZ122" s="143">
        <v>0.00849</v>
      </c>
    </row>
    <row r="123" spans="1:15" ht="12.75">
      <c r="A123" s="175"/>
      <c r="B123" s="178"/>
      <c r="C123" s="225" t="s">
        <v>559</v>
      </c>
      <c r="D123" s="226"/>
      <c r="E123" s="179">
        <v>59</v>
      </c>
      <c r="F123" s="180"/>
      <c r="G123" s="181"/>
      <c r="M123" s="177" t="s">
        <v>559</v>
      </c>
      <c r="O123" s="167"/>
    </row>
    <row r="124" spans="1:15" ht="12.75">
      <c r="A124" s="175"/>
      <c r="B124" s="178"/>
      <c r="C124" s="225" t="s">
        <v>560</v>
      </c>
      <c r="D124" s="226"/>
      <c r="E124" s="179">
        <v>3</v>
      </c>
      <c r="F124" s="180"/>
      <c r="G124" s="181"/>
      <c r="M124" s="177" t="s">
        <v>560</v>
      </c>
      <c r="O124" s="167"/>
    </row>
    <row r="125" spans="1:104" ht="12.75">
      <c r="A125" s="168">
        <v>41</v>
      </c>
      <c r="B125" s="169" t="s">
        <v>561</v>
      </c>
      <c r="C125" s="170" t="s">
        <v>562</v>
      </c>
      <c r="D125" s="171" t="s">
        <v>520</v>
      </c>
      <c r="E125" s="172">
        <v>19.5</v>
      </c>
      <c r="F125" s="172">
        <v>0</v>
      </c>
      <c r="G125" s="173">
        <f>E125*F125</f>
        <v>0</v>
      </c>
      <c r="O125" s="167">
        <v>2</v>
      </c>
      <c r="AA125" s="143">
        <v>1</v>
      </c>
      <c r="AB125" s="143">
        <v>1</v>
      </c>
      <c r="AC125" s="143">
        <v>1</v>
      </c>
      <c r="AZ125" s="143">
        <v>1</v>
      </c>
      <c r="BA125" s="143">
        <f>IF(AZ125=1,G125,0)</f>
        <v>0</v>
      </c>
      <c r="BB125" s="143">
        <f>IF(AZ125=2,G125,0)</f>
        <v>0</v>
      </c>
      <c r="BC125" s="143">
        <f>IF(AZ125=3,G125,0)</f>
        <v>0</v>
      </c>
      <c r="BD125" s="143">
        <f>IF(AZ125=4,G125,0)</f>
        <v>0</v>
      </c>
      <c r="BE125" s="143">
        <f>IF(AZ125=5,G125,0)</f>
        <v>0</v>
      </c>
      <c r="CA125" s="174">
        <v>1</v>
      </c>
      <c r="CB125" s="174">
        <v>1</v>
      </c>
      <c r="CZ125" s="143">
        <v>0.01733</v>
      </c>
    </row>
    <row r="126" spans="1:15" ht="12.75">
      <c r="A126" s="175"/>
      <c r="B126" s="178"/>
      <c r="C126" s="225" t="s">
        <v>563</v>
      </c>
      <c r="D126" s="226"/>
      <c r="E126" s="179">
        <v>2.5</v>
      </c>
      <c r="F126" s="180"/>
      <c r="G126" s="181"/>
      <c r="M126" s="177" t="s">
        <v>563</v>
      </c>
      <c r="O126" s="167"/>
    </row>
    <row r="127" spans="1:15" ht="12.75">
      <c r="A127" s="175"/>
      <c r="B127" s="178"/>
      <c r="C127" s="225" t="s">
        <v>564</v>
      </c>
      <c r="D127" s="226"/>
      <c r="E127" s="179">
        <v>17</v>
      </c>
      <c r="F127" s="180"/>
      <c r="G127" s="181"/>
      <c r="M127" s="177" t="s">
        <v>564</v>
      </c>
      <c r="O127" s="167"/>
    </row>
    <row r="128" spans="1:104" ht="12.75">
      <c r="A128" s="168">
        <v>42</v>
      </c>
      <c r="B128" s="169" t="s">
        <v>565</v>
      </c>
      <c r="C128" s="170" t="s">
        <v>566</v>
      </c>
      <c r="D128" s="171" t="s">
        <v>520</v>
      </c>
      <c r="E128" s="172">
        <v>6</v>
      </c>
      <c r="F128" s="172">
        <v>0</v>
      </c>
      <c r="G128" s="173">
        <f>E128*F128</f>
        <v>0</v>
      </c>
      <c r="O128" s="167">
        <v>2</v>
      </c>
      <c r="AA128" s="143">
        <v>1</v>
      </c>
      <c r="AB128" s="143">
        <v>1</v>
      </c>
      <c r="AC128" s="143">
        <v>1</v>
      </c>
      <c r="AZ128" s="143">
        <v>1</v>
      </c>
      <c r="BA128" s="143">
        <f>IF(AZ128=1,G128,0)</f>
        <v>0</v>
      </c>
      <c r="BB128" s="143">
        <f>IF(AZ128=2,G128,0)</f>
        <v>0</v>
      </c>
      <c r="BC128" s="143">
        <f>IF(AZ128=3,G128,0)</f>
        <v>0</v>
      </c>
      <c r="BD128" s="143">
        <f>IF(AZ128=4,G128,0)</f>
        <v>0</v>
      </c>
      <c r="BE128" s="143">
        <f>IF(AZ128=5,G128,0)</f>
        <v>0</v>
      </c>
      <c r="CA128" s="174">
        <v>1</v>
      </c>
      <c r="CB128" s="174">
        <v>1</v>
      </c>
      <c r="CZ128" s="143">
        <v>0.03713</v>
      </c>
    </row>
    <row r="129" spans="1:15" ht="12.75">
      <c r="A129" s="175"/>
      <c r="B129" s="178"/>
      <c r="C129" s="225" t="s">
        <v>567</v>
      </c>
      <c r="D129" s="226"/>
      <c r="E129" s="179">
        <v>6</v>
      </c>
      <c r="F129" s="180"/>
      <c r="G129" s="181"/>
      <c r="M129" s="177" t="s">
        <v>567</v>
      </c>
      <c r="O129" s="167"/>
    </row>
    <row r="130" spans="1:104" ht="22.5">
      <c r="A130" s="168">
        <v>43</v>
      </c>
      <c r="B130" s="169" t="s">
        <v>568</v>
      </c>
      <c r="C130" s="170" t="s">
        <v>569</v>
      </c>
      <c r="D130" s="171" t="s">
        <v>520</v>
      </c>
      <c r="E130" s="172">
        <v>10.8</v>
      </c>
      <c r="F130" s="172">
        <v>0</v>
      </c>
      <c r="G130" s="173">
        <f>E130*F130</f>
        <v>0</v>
      </c>
      <c r="O130" s="167">
        <v>2</v>
      </c>
      <c r="AA130" s="143">
        <v>1</v>
      </c>
      <c r="AB130" s="143">
        <v>1</v>
      </c>
      <c r="AC130" s="143">
        <v>1</v>
      </c>
      <c r="AZ130" s="143">
        <v>1</v>
      </c>
      <c r="BA130" s="143">
        <f>IF(AZ130=1,G130,0)</f>
        <v>0</v>
      </c>
      <c r="BB130" s="143">
        <f>IF(AZ130=2,G130,0)</f>
        <v>0</v>
      </c>
      <c r="BC130" s="143">
        <f>IF(AZ130=3,G130,0)</f>
        <v>0</v>
      </c>
      <c r="BD130" s="143">
        <f>IF(AZ130=4,G130,0)</f>
        <v>0</v>
      </c>
      <c r="BE130" s="143">
        <f>IF(AZ130=5,G130,0)</f>
        <v>0</v>
      </c>
      <c r="CA130" s="174">
        <v>1</v>
      </c>
      <c r="CB130" s="174">
        <v>1</v>
      </c>
      <c r="CZ130" s="143">
        <v>0.00238</v>
      </c>
    </row>
    <row r="131" spans="1:15" ht="12.75">
      <c r="A131" s="175"/>
      <c r="B131" s="176"/>
      <c r="C131" s="227" t="s">
        <v>570</v>
      </c>
      <c r="D131" s="228"/>
      <c r="E131" s="228"/>
      <c r="F131" s="228"/>
      <c r="G131" s="229"/>
      <c r="L131" s="177" t="s">
        <v>570</v>
      </c>
      <c r="O131" s="167">
        <v>3</v>
      </c>
    </row>
    <row r="132" spans="1:15" ht="12.75">
      <c r="A132" s="175"/>
      <c r="B132" s="178"/>
      <c r="C132" s="225" t="s">
        <v>571</v>
      </c>
      <c r="D132" s="226"/>
      <c r="E132" s="179">
        <v>10.8</v>
      </c>
      <c r="F132" s="180"/>
      <c r="G132" s="181"/>
      <c r="M132" s="177" t="s">
        <v>571</v>
      </c>
      <c r="O132" s="167"/>
    </row>
    <row r="133" spans="1:104" ht="22.5">
      <c r="A133" s="168">
        <v>44</v>
      </c>
      <c r="B133" s="169" t="s">
        <v>572</v>
      </c>
      <c r="C133" s="170" t="s">
        <v>573</v>
      </c>
      <c r="D133" s="171" t="s">
        <v>403</v>
      </c>
      <c r="E133" s="172">
        <v>284.9</v>
      </c>
      <c r="F133" s="172">
        <v>0</v>
      </c>
      <c r="G133" s="173">
        <f>E133*F133</f>
        <v>0</v>
      </c>
      <c r="O133" s="167">
        <v>2</v>
      </c>
      <c r="AA133" s="143">
        <v>1</v>
      </c>
      <c r="AB133" s="143">
        <v>1</v>
      </c>
      <c r="AC133" s="143">
        <v>1</v>
      </c>
      <c r="AZ133" s="143">
        <v>1</v>
      </c>
      <c r="BA133" s="143">
        <f>IF(AZ133=1,G133,0)</f>
        <v>0</v>
      </c>
      <c r="BB133" s="143">
        <f>IF(AZ133=2,G133,0)</f>
        <v>0</v>
      </c>
      <c r="BC133" s="143">
        <f>IF(AZ133=3,G133,0)</f>
        <v>0</v>
      </c>
      <c r="BD133" s="143">
        <f>IF(AZ133=4,G133,0)</f>
        <v>0</v>
      </c>
      <c r="BE133" s="143">
        <f>IF(AZ133=5,G133,0)</f>
        <v>0</v>
      </c>
      <c r="CA133" s="174">
        <v>1</v>
      </c>
      <c r="CB133" s="174">
        <v>1</v>
      </c>
      <c r="CZ133" s="143">
        <v>0.01038</v>
      </c>
    </row>
    <row r="134" spans="1:15" ht="22.5">
      <c r="A134" s="175"/>
      <c r="B134" s="178"/>
      <c r="C134" s="225" t="s">
        <v>574</v>
      </c>
      <c r="D134" s="226"/>
      <c r="E134" s="179">
        <v>284.9</v>
      </c>
      <c r="F134" s="180"/>
      <c r="G134" s="181"/>
      <c r="M134" s="177" t="s">
        <v>574</v>
      </c>
      <c r="O134" s="167"/>
    </row>
    <row r="135" spans="1:104" ht="12.75">
      <c r="A135" s="168">
        <v>45</v>
      </c>
      <c r="B135" s="169" t="s">
        <v>575</v>
      </c>
      <c r="C135" s="170" t="s">
        <v>576</v>
      </c>
      <c r="D135" s="171" t="s">
        <v>403</v>
      </c>
      <c r="E135" s="172">
        <v>30.425</v>
      </c>
      <c r="F135" s="172">
        <v>0</v>
      </c>
      <c r="G135" s="173">
        <f>E135*F135</f>
        <v>0</v>
      </c>
      <c r="O135" s="167">
        <v>2</v>
      </c>
      <c r="AA135" s="143">
        <v>1</v>
      </c>
      <c r="AB135" s="143">
        <v>1</v>
      </c>
      <c r="AC135" s="143">
        <v>1</v>
      </c>
      <c r="AZ135" s="143">
        <v>1</v>
      </c>
      <c r="BA135" s="143">
        <f>IF(AZ135=1,G135,0)</f>
        <v>0</v>
      </c>
      <c r="BB135" s="143">
        <f>IF(AZ135=2,G135,0)</f>
        <v>0</v>
      </c>
      <c r="BC135" s="143">
        <f>IF(AZ135=3,G135,0)</f>
        <v>0</v>
      </c>
      <c r="BD135" s="143">
        <f>IF(AZ135=4,G135,0)</f>
        <v>0</v>
      </c>
      <c r="BE135" s="143">
        <f>IF(AZ135=5,G135,0)</f>
        <v>0</v>
      </c>
      <c r="CA135" s="174">
        <v>1</v>
      </c>
      <c r="CB135" s="174">
        <v>1</v>
      </c>
      <c r="CZ135" s="143">
        <v>0.04766</v>
      </c>
    </row>
    <row r="136" spans="1:15" ht="22.5">
      <c r="A136" s="175"/>
      <c r="B136" s="178"/>
      <c r="C136" s="225" t="s">
        <v>577</v>
      </c>
      <c r="D136" s="226"/>
      <c r="E136" s="179">
        <v>30.425</v>
      </c>
      <c r="F136" s="180"/>
      <c r="G136" s="181"/>
      <c r="M136" s="177" t="s">
        <v>577</v>
      </c>
      <c r="O136" s="167"/>
    </row>
    <row r="137" spans="1:104" ht="22.5">
      <c r="A137" s="168">
        <v>46</v>
      </c>
      <c r="B137" s="169" t="s">
        <v>578</v>
      </c>
      <c r="C137" s="170" t="s">
        <v>579</v>
      </c>
      <c r="D137" s="171" t="s">
        <v>403</v>
      </c>
      <c r="E137" s="172">
        <v>10.8</v>
      </c>
      <c r="F137" s="172">
        <v>0</v>
      </c>
      <c r="G137" s="173">
        <f>E137*F137</f>
        <v>0</v>
      </c>
      <c r="O137" s="167">
        <v>2</v>
      </c>
      <c r="AA137" s="143">
        <v>1</v>
      </c>
      <c r="AB137" s="143">
        <v>1</v>
      </c>
      <c r="AC137" s="143">
        <v>1</v>
      </c>
      <c r="AZ137" s="143">
        <v>1</v>
      </c>
      <c r="BA137" s="143">
        <f>IF(AZ137=1,G137,0)</f>
        <v>0</v>
      </c>
      <c r="BB137" s="143">
        <f>IF(AZ137=2,G137,0)</f>
        <v>0</v>
      </c>
      <c r="BC137" s="143">
        <f>IF(AZ137=3,G137,0)</f>
        <v>0</v>
      </c>
      <c r="BD137" s="143">
        <f>IF(AZ137=4,G137,0)</f>
        <v>0</v>
      </c>
      <c r="BE137" s="143">
        <f>IF(AZ137=5,G137,0)</f>
        <v>0</v>
      </c>
      <c r="CA137" s="174">
        <v>1</v>
      </c>
      <c r="CB137" s="174">
        <v>1</v>
      </c>
      <c r="CZ137" s="143">
        <v>0.03607</v>
      </c>
    </row>
    <row r="138" spans="1:15" ht="12.75">
      <c r="A138" s="175"/>
      <c r="B138" s="178"/>
      <c r="C138" s="225" t="s">
        <v>580</v>
      </c>
      <c r="D138" s="226"/>
      <c r="E138" s="179">
        <v>10.8</v>
      </c>
      <c r="F138" s="180"/>
      <c r="G138" s="181"/>
      <c r="M138" s="177" t="s">
        <v>580</v>
      </c>
      <c r="O138" s="167"/>
    </row>
    <row r="139" spans="1:104" ht="22.5">
      <c r="A139" s="168">
        <v>47</v>
      </c>
      <c r="B139" s="169" t="s">
        <v>581</v>
      </c>
      <c r="C139" s="170" t="s">
        <v>582</v>
      </c>
      <c r="D139" s="171" t="s">
        <v>403</v>
      </c>
      <c r="E139" s="172">
        <v>5.6</v>
      </c>
      <c r="F139" s="172">
        <v>0</v>
      </c>
      <c r="G139" s="173">
        <f>E139*F139</f>
        <v>0</v>
      </c>
      <c r="O139" s="167">
        <v>2</v>
      </c>
      <c r="AA139" s="143">
        <v>1</v>
      </c>
      <c r="AB139" s="143">
        <v>1</v>
      </c>
      <c r="AC139" s="143">
        <v>1</v>
      </c>
      <c r="AZ139" s="143">
        <v>1</v>
      </c>
      <c r="BA139" s="143">
        <f>IF(AZ139=1,G139,0)</f>
        <v>0</v>
      </c>
      <c r="BB139" s="143">
        <f>IF(AZ139=2,G139,0)</f>
        <v>0</v>
      </c>
      <c r="BC139" s="143">
        <f>IF(AZ139=3,G139,0)</f>
        <v>0</v>
      </c>
      <c r="BD139" s="143">
        <f>IF(AZ139=4,G139,0)</f>
        <v>0</v>
      </c>
      <c r="BE139" s="143">
        <f>IF(AZ139=5,G139,0)</f>
        <v>0</v>
      </c>
      <c r="CA139" s="174">
        <v>1</v>
      </c>
      <c r="CB139" s="174">
        <v>1</v>
      </c>
      <c r="CZ139" s="143">
        <v>0.03491</v>
      </c>
    </row>
    <row r="140" spans="1:15" ht="12.75">
      <c r="A140" s="175"/>
      <c r="B140" s="178"/>
      <c r="C140" s="225" t="s">
        <v>583</v>
      </c>
      <c r="D140" s="226"/>
      <c r="E140" s="179">
        <v>5.6</v>
      </c>
      <c r="F140" s="180"/>
      <c r="G140" s="181"/>
      <c r="M140" s="177" t="s">
        <v>583</v>
      </c>
      <c r="O140" s="167"/>
    </row>
    <row r="141" spans="1:104" ht="12.75">
      <c r="A141" s="168">
        <v>48</v>
      </c>
      <c r="B141" s="169" t="s">
        <v>584</v>
      </c>
      <c r="C141" s="170" t="s">
        <v>585</v>
      </c>
      <c r="D141" s="171" t="s">
        <v>520</v>
      </c>
      <c r="E141" s="172">
        <v>38.85</v>
      </c>
      <c r="F141" s="172">
        <v>0</v>
      </c>
      <c r="G141" s="173">
        <f>E141*F141</f>
        <v>0</v>
      </c>
      <c r="O141" s="167">
        <v>2</v>
      </c>
      <c r="AA141" s="143">
        <v>1</v>
      </c>
      <c r="AB141" s="143">
        <v>0</v>
      </c>
      <c r="AC141" s="143">
        <v>0</v>
      </c>
      <c r="AZ141" s="143">
        <v>1</v>
      </c>
      <c r="BA141" s="143">
        <f>IF(AZ141=1,G141,0)</f>
        <v>0</v>
      </c>
      <c r="BB141" s="143">
        <f>IF(AZ141=2,G141,0)</f>
        <v>0</v>
      </c>
      <c r="BC141" s="143">
        <f>IF(AZ141=3,G141,0)</f>
        <v>0</v>
      </c>
      <c r="BD141" s="143">
        <f>IF(AZ141=4,G141,0)</f>
        <v>0</v>
      </c>
      <c r="BE141" s="143">
        <f>IF(AZ141=5,G141,0)</f>
        <v>0</v>
      </c>
      <c r="CA141" s="174">
        <v>1</v>
      </c>
      <c r="CB141" s="174">
        <v>0</v>
      </c>
      <c r="CZ141" s="143">
        <v>0.0502</v>
      </c>
    </row>
    <row r="142" spans="1:15" ht="12.75">
      <c r="A142" s="175"/>
      <c r="B142" s="176"/>
      <c r="C142" s="227" t="s">
        <v>586</v>
      </c>
      <c r="D142" s="228"/>
      <c r="E142" s="228"/>
      <c r="F142" s="228"/>
      <c r="G142" s="229"/>
      <c r="L142" s="177" t="s">
        <v>586</v>
      </c>
      <c r="O142" s="167">
        <v>3</v>
      </c>
    </row>
    <row r="143" spans="1:15" ht="12.75">
      <c r="A143" s="175"/>
      <c r="B143" s="178"/>
      <c r="C143" s="225" t="s">
        <v>587</v>
      </c>
      <c r="D143" s="226"/>
      <c r="E143" s="179">
        <v>38.85</v>
      </c>
      <c r="F143" s="180"/>
      <c r="G143" s="181"/>
      <c r="M143" s="177" t="s">
        <v>587</v>
      </c>
      <c r="O143" s="167"/>
    </row>
    <row r="144" spans="1:104" ht="12.75">
      <c r="A144" s="168">
        <v>49</v>
      </c>
      <c r="B144" s="169" t="s">
        <v>588</v>
      </c>
      <c r="C144" s="170" t="s">
        <v>589</v>
      </c>
      <c r="D144" s="171" t="s">
        <v>520</v>
      </c>
      <c r="E144" s="172">
        <v>11.2</v>
      </c>
      <c r="F144" s="172">
        <v>0</v>
      </c>
      <c r="G144" s="173">
        <f>E144*F144</f>
        <v>0</v>
      </c>
      <c r="O144" s="167">
        <v>2</v>
      </c>
      <c r="AA144" s="143">
        <v>1</v>
      </c>
      <c r="AB144" s="143">
        <v>1</v>
      </c>
      <c r="AC144" s="143">
        <v>1</v>
      </c>
      <c r="AZ144" s="143">
        <v>1</v>
      </c>
      <c r="BA144" s="143">
        <f>IF(AZ144=1,G144,0)</f>
        <v>0</v>
      </c>
      <c r="BB144" s="143">
        <f>IF(AZ144=2,G144,0)</f>
        <v>0</v>
      </c>
      <c r="BC144" s="143">
        <f>IF(AZ144=3,G144,0)</f>
        <v>0</v>
      </c>
      <c r="BD144" s="143">
        <f>IF(AZ144=4,G144,0)</f>
        <v>0</v>
      </c>
      <c r="BE144" s="143">
        <f>IF(AZ144=5,G144,0)</f>
        <v>0</v>
      </c>
      <c r="CA144" s="174">
        <v>1</v>
      </c>
      <c r="CB144" s="174">
        <v>1</v>
      </c>
      <c r="CZ144" s="143">
        <v>0.00046</v>
      </c>
    </row>
    <row r="145" spans="1:15" ht="12.75">
      <c r="A145" s="175"/>
      <c r="B145" s="178"/>
      <c r="C145" s="225" t="s">
        <v>590</v>
      </c>
      <c r="D145" s="226"/>
      <c r="E145" s="179">
        <v>11.2</v>
      </c>
      <c r="F145" s="180"/>
      <c r="G145" s="181"/>
      <c r="M145" s="177" t="s">
        <v>590</v>
      </c>
      <c r="O145" s="167"/>
    </row>
    <row r="146" spans="1:104" ht="12.75">
      <c r="A146" s="168">
        <v>50</v>
      </c>
      <c r="B146" s="169" t="s">
        <v>591</v>
      </c>
      <c r="C146" s="170" t="s">
        <v>592</v>
      </c>
      <c r="D146" s="171" t="s">
        <v>403</v>
      </c>
      <c r="E146" s="172">
        <v>32.94</v>
      </c>
      <c r="F146" s="172">
        <v>0</v>
      </c>
      <c r="G146" s="173">
        <f>E146*F146</f>
        <v>0</v>
      </c>
      <c r="O146" s="167">
        <v>2</v>
      </c>
      <c r="AA146" s="143">
        <v>1</v>
      </c>
      <c r="AB146" s="143">
        <v>1</v>
      </c>
      <c r="AC146" s="143">
        <v>1</v>
      </c>
      <c r="AZ146" s="143">
        <v>1</v>
      </c>
      <c r="BA146" s="143">
        <f>IF(AZ146=1,G146,0)</f>
        <v>0</v>
      </c>
      <c r="BB146" s="143">
        <f>IF(AZ146=2,G146,0)</f>
        <v>0</v>
      </c>
      <c r="BC146" s="143">
        <f>IF(AZ146=3,G146,0)</f>
        <v>0</v>
      </c>
      <c r="BD146" s="143">
        <f>IF(AZ146=4,G146,0)</f>
        <v>0</v>
      </c>
      <c r="BE146" s="143">
        <f>IF(AZ146=5,G146,0)</f>
        <v>0</v>
      </c>
      <c r="CA146" s="174">
        <v>1</v>
      </c>
      <c r="CB146" s="174">
        <v>1</v>
      </c>
      <c r="CZ146" s="143">
        <v>0.00851</v>
      </c>
    </row>
    <row r="147" spans="1:15" ht="12.75">
      <c r="A147" s="175"/>
      <c r="B147" s="176"/>
      <c r="C147" s="227" t="s">
        <v>593</v>
      </c>
      <c r="D147" s="228"/>
      <c r="E147" s="228"/>
      <c r="F147" s="228"/>
      <c r="G147" s="229"/>
      <c r="L147" s="177" t="s">
        <v>593</v>
      </c>
      <c r="O147" s="167">
        <v>3</v>
      </c>
    </row>
    <row r="148" spans="1:15" ht="12.75">
      <c r="A148" s="175"/>
      <c r="B148" s="178"/>
      <c r="C148" s="225" t="s">
        <v>594</v>
      </c>
      <c r="D148" s="226"/>
      <c r="E148" s="179">
        <v>32.94</v>
      </c>
      <c r="F148" s="180"/>
      <c r="G148" s="181"/>
      <c r="M148" s="177" t="s">
        <v>594</v>
      </c>
      <c r="O148" s="167"/>
    </row>
    <row r="149" spans="1:104" ht="12.75">
      <c r="A149" s="168">
        <v>51</v>
      </c>
      <c r="B149" s="169" t="s">
        <v>595</v>
      </c>
      <c r="C149" s="170" t="s">
        <v>596</v>
      </c>
      <c r="D149" s="171" t="s">
        <v>520</v>
      </c>
      <c r="E149" s="172">
        <v>39.4</v>
      </c>
      <c r="F149" s="172">
        <v>0</v>
      </c>
      <c r="G149" s="173">
        <f>E149*F149</f>
        <v>0</v>
      </c>
      <c r="O149" s="167">
        <v>2</v>
      </c>
      <c r="AA149" s="143">
        <v>1</v>
      </c>
      <c r="AB149" s="143">
        <v>1</v>
      </c>
      <c r="AC149" s="143">
        <v>1</v>
      </c>
      <c r="AZ149" s="143">
        <v>1</v>
      </c>
      <c r="BA149" s="143">
        <f>IF(AZ149=1,G149,0)</f>
        <v>0</v>
      </c>
      <c r="BB149" s="143">
        <f>IF(AZ149=2,G149,0)</f>
        <v>0</v>
      </c>
      <c r="BC149" s="143">
        <f>IF(AZ149=3,G149,0)</f>
        <v>0</v>
      </c>
      <c r="BD149" s="143">
        <f>IF(AZ149=4,G149,0)</f>
        <v>0</v>
      </c>
      <c r="BE149" s="143">
        <f>IF(AZ149=5,G149,0)</f>
        <v>0</v>
      </c>
      <c r="CA149" s="174">
        <v>1</v>
      </c>
      <c r="CB149" s="174">
        <v>1</v>
      </c>
      <c r="CZ149" s="143">
        <v>0.01534</v>
      </c>
    </row>
    <row r="150" spans="1:15" ht="12.75">
      <c r="A150" s="175"/>
      <c r="B150" s="178"/>
      <c r="C150" s="225" t="s">
        <v>597</v>
      </c>
      <c r="D150" s="226"/>
      <c r="E150" s="179">
        <v>39.4</v>
      </c>
      <c r="F150" s="180"/>
      <c r="G150" s="181"/>
      <c r="M150" s="177" t="s">
        <v>597</v>
      </c>
      <c r="O150" s="167"/>
    </row>
    <row r="151" spans="1:104" ht="12.75">
      <c r="A151" s="168">
        <v>52</v>
      </c>
      <c r="B151" s="169" t="s">
        <v>598</v>
      </c>
      <c r="C151" s="170" t="s">
        <v>599</v>
      </c>
      <c r="D151" s="171" t="s">
        <v>403</v>
      </c>
      <c r="E151" s="172">
        <v>156</v>
      </c>
      <c r="F151" s="172">
        <v>0</v>
      </c>
      <c r="G151" s="173">
        <f>E151*F151</f>
        <v>0</v>
      </c>
      <c r="O151" s="167">
        <v>2</v>
      </c>
      <c r="AA151" s="143">
        <v>1</v>
      </c>
      <c r="AB151" s="143">
        <v>1</v>
      </c>
      <c r="AC151" s="143">
        <v>1</v>
      </c>
      <c r="AZ151" s="143">
        <v>1</v>
      </c>
      <c r="BA151" s="143">
        <f>IF(AZ151=1,G151,0)</f>
        <v>0</v>
      </c>
      <c r="BB151" s="143">
        <f>IF(AZ151=2,G151,0)</f>
        <v>0</v>
      </c>
      <c r="BC151" s="143">
        <f>IF(AZ151=3,G151,0)</f>
        <v>0</v>
      </c>
      <c r="BD151" s="143">
        <f>IF(AZ151=4,G151,0)</f>
        <v>0</v>
      </c>
      <c r="BE151" s="143">
        <f>IF(AZ151=5,G151,0)</f>
        <v>0</v>
      </c>
      <c r="CA151" s="174">
        <v>1</v>
      </c>
      <c r="CB151" s="174">
        <v>1</v>
      </c>
      <c r="CZ151" s="143">
        <v>0.00012</v>
      </c>
    </row>
    <row r="152" spans="1:15" ht="12.75">
      <c r="A152" s="175"/>
      <c r="B152" s="178"/>
      <c r="C152" s="225" t="s">
        <v>600</v>
      </c>
      <c r="D152" s="226"/>
      <c r="E152" s="179">
        <v>31</v>
      </c>
      <c r="F152" s="180"/>
      <c r="G152" s="181"/>
      <c r="M152" s="177" t="s">
        <v>600</v>
      </c>
      <c r="O152" s="167"/>
    </row>
    <row r="153" spans="1:15" ht="12.75">
      <c r="A153" s="175"/>
      <c r="B153" s="178"/>
      <c r="C153" s="225" t="s">
        <v>601</v>
      </c>
      <c r="D153" s="226"/>
      <c r="E153" s="179">
        <v>125</v>
      </c>
      <c r="F153" s="180"/>
      <c r="G153" s="181"/>
      <c r="M153" s="177" t="s">
        <v>601</v>
      </c>
      <c r="O153" s="167"/>
    </row>
    <row r="154" spans="1:57" ht="12.75">
      <c r="A154" s="182"/>
      <c r="B154" s="183" t="s">
        <v>392</v>
      </c>
      <c r="C154" s="184" t="str">
        <f>CONCATENATE(B114," ",C114)</f>
        <v>61 Upravy povrchů vnitřní</v>
      </c>
      <c r="D154" s="185"/>
      <c r="E154" s="186"/>
      <c r="F154" s="187"/>
      <c r="G154" s="188">
        <f>SUM(G114:G153)</f>
        <v>0</v>
      </c>
      <c r="O154" s="167">
        <v>4</v>
      </c>
      <c r="BA154" s="189">
        <f>SUM(BA114:BA153)</f>
        <v>0</v>
      </c>
      <c r="BB154" s="189">
        <f>SUM(BB114:BB153)</f>
        <v>0</v>
      </c>
      <c r="BC154" s="189">
        <f>SUM(BC114:BC153)</f>
        <v>0</v>
      </c>
      <c r="BD154" s="189">
        <f>SUM(BD114:BD153)</f>
        <v>0</v>
      </c>
      <c r="BE154" s="189">
        <f>SUM(BE114:BE153)</f>
        <v>0</v>
      </c>
    </row>
    <row r="155" spans="1:15" ht="12.75">
      <c r="A155" s="160" t="s">
        <v>389</v>
      </c>
      <c r="B155" s="161" t="s">
        <v>602</v>
      </c>
      <c r="C155" s="162" t="s">
        <v>603</v>
      </c>
      <c r="D155" s="163"/>
      <c r="E155" s="164"/>
      <c r="F155" s="164"/>
      <c r="G155" s="165"/>
      <c r="H155" s="166"/>
      <c r="I155" s="166"/>
      <c r="O155" s="167">
        <v>1</v>
      </c>
    </row>
    <row r="156" spans="1:104" ht="12.75">
      <c r="A156" s="168">
        <v>53</v>
      </c>
      <c r="B156" s="169" t="s">
        <v>604</v>
      </c>
      <c r="C156" s="170" t="s">
        <v>605</v>
      </c>
      <c r="D156" s="171" t="s">
        <v>403</v>
      </c>
      <c r="E156" s="172">
        <v>103.85</v>
      </c>
      <c r="F156" s="172">
        <v>0</v>
      </c>
      <c r="G156" s="173">
        <f>E156*F156</f>
        <v>0</v>
      </c>
      <c r="O156" s="167">
        <v>2</v>
      </c>
      <c r="AA156" s="143">
        <v>1</v>
      </c>
      <c r="AB156" s="143">
        <v>1</v>
      </c>
      <c r="AC156" s="143">
        <v>1</v>
      </c>
      <c r="AZ156" s="143">
        <v>1</v>
      </c>
      <c r="BA156" s="143">
        <f>IF(AZ156=1,G156,0)</f>
        <v>0</v>
      </c>
      <c r="BB156" s="143">
        <f>IF(AZ156=2,G156,0)</f>
        <v>0</v>
      </c>
      <c r="BC156" s="143">
        <f>IF(AZ156=3,G156,0)</f>
        <v>0</v>
      </c>
      <c r="BD156" s="143">
        <f>IF(AZ156=4,G156,0)</f>
        <v>0</v>
      </c>
      <c r="BE156" s="143">
        <f>IF(AZ156=5,G156,0)</f>
        <v>0</v>
      </c>
      <c r="CA156" s="174">
        <v>1</v>
      </c>
      <c r="CB156" s="174">
        <v>1</v>
      </c>
      <c r="CZ156" s="143">
        <v>4E-05</v>
      </c>
    </row>
    <row r="157" spans="1:15" ht="12.75">
      <c r="A157" s="175"/>
      <c r="B157" s="178"/>
      <c r="C157" s="225" t="s">
        <v>606</v>
      </c>
      <c r="D157" s="226"/>
      <c r="E157" s="179">
        <v>36.075</v>
      </c>
      <c r="F157" s="180"/>
      <c r="G157" s="181"/>
      <c r="M157" s="177" t="s">
        <v>606</v>
      </c>
      <c r="O157" s="167"/>
    </row>
    <row r="158" spans="1:15" ht="12.75">
      <c r="A158" s="175"/>
      <c r="B158" s="178"/>
      <c r="C158" s="225" t="s">
        <v>607</v>
      </c>
      <c r="D158" s="226"/>
      <c r="E158" s="179">
        <v>27.325</v>
      </c>
      <c r="F158" s="180"/>
      <c r="G158" s="181"/>
      <c r="M158" s="177" t="s">
        <v>607</v>
      </c>
      <c r="O158" s="167"/>
    </row>
    <row r="159" spans="1:15" ht="12.75">
      <c r="A159" s="175"/>
      <c r="B159" s="178"/>
      <c r="C159" s="225" t="s">
        <v>608</v>
      </c>
      <c r="D159" s="226"/>
      <c r="E159" s="179">
        <v>26.075</v>
      </c>
      <c r="F159" s="180"/>
      <c r="G159" s="181"/>
      <c r="M159" s="177" t="s">
        <v>608</v>
      </c>
      <c r="O159" s="167"/>
    </row>
    <row r="160" spans="1:15" ht="12.75">
      <c r="A160" s="175"/>
      <c r="B160" s="178"/>
      <c r="C160" s="225" t="s">
        <v>609</v>
      </c>
      <c r="D160" s="226"/>
      <c r="E160" s="179">
        <v>14.375</v>
      </c>
      <c r="F160" s="180"/>
      <c r="G160" s="181"/>
      <c r="M160" s="177" t="s">
        <v>609</v>
      </c>
      <c r="O160" s="167"/>
    </row>
    <row r="161" spans="1:104" ht="12.75">
      <c r="A161" s="168">
        <v>54</v>
      </c>
      <c r="B161" s="169" t="s">
        <v>610</v>
      </c>
      <c r="C161" s="170" t="s">
        <v>611</v>
      </c>
      <c r="D161" s="171" t="s">
        <v>403</v>
      </c>
      <c r="E161" s="172">
        <v>6.7062</v>
      </c>
      <c r="F161" s="172">
        <v>0</v>
      </c>
      <c r="G161" s="173">
        <f>E161*F161</f>
        <v>0</v>
      </c>
      <c r="O161" s="167">
        <v>2</v>
      </c>
      <c r="AA161" s="143">
        <v>1</v>
      </c>
      <c r="AB161" s="143">
        <v>1</v>
      </c>
      <c r="AC161" s="143">
        <v>1</v>
      </c>
      <c r="AZ161" s="143">
        <v>1</v>
      </c>
      <c r="BA161" s="143">
        <f>IF(AZ161=1,G161,0)</f>
        <v>0</v>
      </c>
      <c r="BB161" s="143">
        <f>IF(AZ161=2,G161,0)</f>
        <v>0</v>
      </c>
      <c r="BC161" s="143">
        <f>IF(AZ161=3,G161,0)</f>
        <v>0</v>
      </c>
      <c r="BD161" s="143">
        <f>IF(AZ161=4,G161,0)</f>
        <v>0</v>
      </c>
      <c r="BE161" s="143">
        <f>IF(AZ161=5,G161,0)</f>
        <v>0</v>
      </c>
      <c r="CA161" s="174">
        <v>1</v>
      </c>
      <c r="CB161" s="174">
        <v>1</v>
      </c>
      <c r="CZ161" s="143">
        <v>0</v>
      </c>
    </row>
    <row r="162" spans="1:15" ht="12.75">
      <c r="A162" s="175"/>
      <c r="B162" s="178"/>
      <c r="C162" s="225" t="s">
        <v>612</v>
      </c>
      <c r="D162" s="226"/>
      <c r="E162" s="179">
        <v>6.7062</v>
      </c>
      <c r="F162" s="180"/>
      <c r="G162" s="181"/>
      <c r="M162" s="177" t="s">
        <v>612</v>
      </c>
      <c r="O162" s="167"/>
    </row>
    <row r="163" spans="1:104" ht="12.75">
      <c r="A163" s="168">
        <v>55</v>
      </c>
      <c r="B163" s="169" t="s">
        <v>613</v>
      </c>
      <c r="C163" s="170" t="s">
        <v>614</v>
      </c>
      <c r="D163" s="171" t="s">
        <v>403</v>
      </c>
      <c r="E163" s="172">
        <v>30.3175</v>
      </c>
      <c r="F163" s="172">
        <v>0</v>
      </c>
      <c r="G163" s="173">
        <f>E163*F163</f>
        <v>0</v>
      </c>
      <c r="O163" s="167">
        <v>2</v>
      </c>
      <c r="AA163" s="143">
        <v>1</v>
      </c>
      <c r="AB163" s="143">
        <v>1</v>
      </c>
      <c r="AC163" s="143">
        <v>1</v>
      </c>
      <c r="AZ163" s="143">
        <v>1</v>
      </c>
      <c r="BA163" s="143">
        <f>IF(AZ163=1,G163,0)</f>
        <v>0</v>
      </c>
      <c r="BB163" s="143">
        <f>IF(AZ163=2,G163,0)</f>
        <v>0</v>
      </c>
      <c r="BC163" s="143">
        <f>IF(AZ163=3,G163,0)</f>
        <v>0</v>
      </c>
      <c r="BD163" s="143">
        <f>IF(AZ163=4,G163,0)</f>
        <v>0</v>
      </c>
      <c r="BE163" s="143">
        <f>IF(AZ163=5,G163,0)</f>
        <v>0</v>
      </c>
      <c r="CA163" s="174">
        <v>1</v>
      </c>
      <c r="CB163" s="174">
        <v>1</v>
      </c>
      <c r="CZ163" s="143">
        <v>0</v>
      </c>
    </row>
    <row r="164" spans="1:15" ht="12.75">
      <c r="A164" s="175"/>
      <c r="B164" s="178"/>
      <c r="C164" s="225" t="s">
        <v>615</v>
      </c>
      <c r="D164" s="226"/>
      <c r="E164" s="179">
        <v>30.3175</v>
      </c>
      <c r="F164" s="180"/>
      <c r="G164" s="181"/>
      <c r="M164" s="177" t="s">
        <v>615</v>
      </c>
      <c r="O164" s="167"/>
    </row>
    <row r="165" spans="1:104" ht="12.75">
      <c r="A165" s="168">
        <v>56</v>
      </c>
      <c r="B165" s="169" t="s">
        <v>616</v>
      </c>
      <c r="C165" s="170" t="s">
        <v>617</v>
      </c>
      <c r="D165" s="171" t="s">
        <v>403</v>
      </c>
      <c r="E165" s="172">
        <v>30.3175</v>
      </c>
      <c r="F165" s="172">
        <v>0</v>
      </c>
      <c r="G165" s="173">
        <f>E165*F165</f>
        <v>0</v>
      </c>
      <c r="O165" s="167">
        <v>2</v>
      </c>
      <c r="AA165" s="143">
        <v>1</v>
      </c>
      <c r="AB165" s="143">
        <v>1</v>
      </c>
      <c r="AC165" s="143">
        <v>1</v>
      </c>
      <c r="AZ165" s="143">
        <v>1</v>
      </c>
      <c r="BA165" s="143">
        <f>IF(AZ165=1,G165,0)</f>
        <v>0</v>
      </c>
      <c r="BB165" s="143">
        <f>IF(AZ165=2,G165,0)</f>
        <v>0</v>
      </c>
      <c r="BC165" s="143">
        <f>IF(AZ165=3,G165,0)</f>
        <v>0</v>
      </c>
      <c r="BD165" s="143">
        <f>IF(AZ165=4,G165,0)</f>
        <v>0</v>
      </c>
      <c r="BE165" s="143">
        <f>IF(AZ165=5,G165,0)</f>
        <v>0</v>
      </c>
      <c r="CA165" s="174">
        <v>1</v>
      </c>
      <c r="CB165" s="174">
        <v>1</v>
      </c>
      <c r="CZ165" s="143">
        <v>4E-05</v>
      </c>
    </row>
    <row r="166" spans="1:15" ht="12.75">
      <c r="A166" s="175"/>
      <c r="B166" s="178"/>
      <c r="C166" s="225" t="s">
        <v>618</v>
      </c>
      <c r="D166" s="226"/>
      <c r="E166" s="179">
        <v>0</v>
      </c>
      <c r="F166" s="180"/>
      <c r="G166" s="181"/>
      <c r="M166" s="177">
        <v>0</v>
      </c>
      <c r="O166" s="167"/>
    </row>
    <row r="167" spans="1:15" ht="12.75">
      <c r="A167" s="175"/>
      <c r="B167" s="178"/>
      <c r="C167" s="225" t="s">
        <v>618</v>
      </c>
      <c r="D167" s="226"/>
      <c r="E167" s="179">
        <v>0</v>
      </c>
      <c r="F167" s="180"/>
      <c r="G167" s="181"/>
      <c r="M167" s="177">
        <v>0</v>
      </c>
      <c r="O167" s="167"/>
    </row>
    <row r="168" spans="1:15" ht="12.75">
      <c r="A168" s="175"/>
      <c r="B168" s="178"/>
      <c r="C168" s="225" t="s">
        <v>615</v>
      </c>
      <c r="D168" s="226"/>
      <c r="E168" s="179">
        <v>30.3175</v>
      </c>
      <c r="F168" s="180"/>
      <c r="G168" s="181"/>
      <c r="M168" s="177" t="s">
        <v>615</v>
      </c>
      <c r="O168" s="167"/>
    </row>
    <row r="169" spans="1:104" ht="12.75">
      <c r="A169" s="168">
        <v>57</v>
      </c>
      <c r="B169" s="169" t="s">
        <v>619</v>
      </c>
      <c r="C169" s="170" t="s">
        <v>620</v>
      </c>
      <c r="D169" s="171" t="s">
        <v>403</v>
      </c>
      <c r="E169" s="172">
        <v>30.3175</v>
      </c>
      <c r="F169" s="172">
        <v>0</v>
      </c>
      <c r="G169" s="173">
        <f>E169*F169</f>
        <v>0</v>
      </c>
      <c r="O169" s="167">
        <v>2</v>
      </c>
      <c r="AA169" s="143">
        <v>1</v>
      </c>
      <c r="AB169" s="143">
        <v>1</v>
      </c>
      <c r="AC169" s="143">
        <v>1</v>
      </c>
      <c r="AZ169" s="143">
        <v>1</v>
      </c>
      <c r="BA169" s="143">
        <f>IF(AZ169=1,G169,0)</f>
        <v>0</v>
      </c>
      <c r="BB169" s="143">
        <f>IF(AZ169=2,G169,0)</f>
        <v>0</v>
      </c>
      <c r="BC169" s="143">
        <f>IF(AZ169=3,G169,0)</f>
        <v>0</v>
      </c>
      <c r="BD169" s="143">
        <f>IF(AZ169=4,G169,0)</f>
        <v>0</v>
      </c>
      <c r="BE169" s="143">
        <f>IF(AZ169=5,G169,0)</f>
        <v>0</v>
      </c>
      <c r="CA169" s="174">
        <v>1</v>
      </c>
      <c r="CB169" s="174">
        <v>1</v>
      </c>
      <c r="CZ169" s="143">
        <v>0.00014</v>
      </c>
    </row>
    <row r="170" spans="1:15" ht="12.75">
      <c r="A170" s="175"/>
      <c r="B170" s="178"/>
      <c r="C170" s="225" t="s">
        <v>615</v>
      </c>
      <c r="D170" s="226"/>
      <c r="E170" s="179">
        <v>30.3175</v>
      </c>
      <c r="F170" s="180"/>
      <c r="G170" s="181"/>
      <c r="M170" s="177" t="s">
        <v>615</v>
      </c>
      <c r="O170" s="167"/>
    </row>
    <row r="171" spans="1:104" ht="12.75">
      <c r="A171" s="168">
        <v>58</v>
      </c>
      <c r="B171" s="169" t="s">
        <v>621</v>
      </c>
      <c r="C171" s="170" t="s">
        <v>622</v>
      </c>
      <c r="D171" s="171" t="s">
        <v>403</v>
      </c>
      <c r="E171" s="172">
        <v>179.7875</v>
      </c>
      <c r="F171" s="172">
        <v>0</v>
      </c>
      <c r="G171" s="173">
        <f>E171*F171</f>
        <v>0</v>
      </c>
      <c r="O171" s="167">
        <v>2</v>
      </c>
      <c r="AA171" s="143">
        <v>1</v>
      </c>
      <c r="AB171" s="143">
        <v>1</v>
      </c>
      <c r="AC171" s="143">
        <v>1</v>
      </c>
      <c r="AZ171" s="143">
        <v>1</v>
      </c>
      <c r="BA171" s="143">
        <f>IF(AZ171=1,G171,0)</f>
        <v>0</v>
      </c>
      <c r="BB171" s="143">
        <f>IF(AZ171=2,G171,0)</f>
        <v>0</v>
      </c>
      <c r="BC171" s="143">
        <f>IF(AZ171=3,G171,0)</f>
        <v>0</v>
      </c>
      <c r="BD171" s="143">
        <f>IF(AZ171=4,G171,0)</f>
        <v>0</v>
      </c>
      <c r="BE171" s="143">
        <f>IF(AZ171=5,G171,0)</f>
        <v>0</v>
      </c>
      <c r="CA171" s="174">
        <v>1</v>
      </c>
      <c r="CB171" s="174">
        <v>1</v>
      </c>
      <c r="CZ171" s="143">
        <v>0.00052</v>
      </c>
    </row>
    <row r="172" spans="1:15" ht="12.75">
      <c r="A172" s="175"/>
      <c r="B172" s="176"/>
      <c r="C172" s="227" t="s">
        <v>623</v>
      </c>
      <c r="D172" s="228"/>
      <c r="E172" s="228"/>
      <c r="F172" s="228"/>
      <c r="G172" s="229"/>
      <c r="L172" s="177" t="s">
        <v>623</v>
      </c>
      <c r="O172" s="167">
        <v>3</v>
      </c>
    </row>
    <row r="173" spans="1:15" ht="12.75">
      <c r="A173" s="175"/>
      <c r="B173" s="178"/>
      <c r="C173" s="225" t="s">
        <v>624</v>
      </c>
      <c r="D173" s="226"/>
      <c r="E173" s="179">
        <v>46.595</v>
      </c>
      <c r="F173" s="180"/>
      <c r="G173" s="181"/>
      <c r="M173" s="177" t="s">
        <v>624</v>
      </c>
      <c r="O173" s="167"/>
    </row>
    <row r="174" spans="1:15" ht="12.75">
      <c r="A174" s="175"/>
      <c r="B174" s="178"/>
      <c r="C174" s="225" t="s">
        <v>625</v>
      </c>
      <c r="D174" s="226"/>
      <c r="E174" s="179">
        <v>48.82</v>
      </c>
      <c r="F174" s="180"/>
      <c r="G174" s="181"/>
      <c r="M174" s="177" t="s">
        <v>625</v>
      </c>
      <c r="O174" s="167"/>
    </row>
    <row r="175" spans="1:15" ht="12.75">
      <c r="A175" s="175"/>
      <c r="B175" s="178"/>
      <c r="C175" s="225" t="s">
        <v>626</v>
      </c>
      <c r="D175" s="226"/>
      <c r="E175" s="179">
        <v>9.9425</v>
      </c>
      <c r="F175" s="180"/>
      <c r="G175" s="181"/>
      <c r="M175" s="177" t="s">
        <v>626</v>
      </c>
      <c r="O175" s="167"/>
    </row>
    <row r="176" spans="1:15" ht="12.75">
      <c r="A176" s="175"/>
      <c r="B176" s="178"/>
      <c r="C176" s="225" t="s">
        <v>627</v>
      </c>
      <c r="D176" s="226"/>
      <c r="E176" s="179">
        <v>24.6875</v>
      </c>
      <c r="F176" s="180"/>
      <c r="G176" s="181"/>
      <c r="M176" s="177" t="s">
        <v>627</v>
      </c>
      <c r="O176" s="167"/>
    </row>
    <row r="177" spans="1:15" ht="22.5">
      <c r="A177" s="175"/>
      <c r="B177" s="178"/>
      <c r="C177" s="225" t="s">
        <v>628</v>
      </c>
      <c r="D177" s="226"/>
      <c r="E177" s="179">
        <v>49.7425</v>
      </c>
      <c r="F177" s="180"/>
      <c r="G177" s="181"/>
      <c r="M177" s="177" t="s">
        <v>628</v>
      </c>
      <c r="O177" s="167"/>
    </row>
    <row r="178" spans="1:104" ht="12.75">
      <c r="A178" s="168">
        <v>59</v>
      </c>
      <c r="B178" s="169" t="s">
        <v>629</v>
      </c>
      <c r="C178" s="170" t="s">
        <v>630</v>
      </c>
      <c r="D178" s="171" t="s">
        <v>403</v>
      </c>
      <c r="E178" s="172">
        <v>30.3175</v>
      </c>
      <c r="F178" s="172">
        <v>0</v>
      </c>
      <c r="G178" s="173">
        <f>E178*F178</f>
        <v>0</v>
      </c>
      <c r="O178" s="167">
        <v>2</v>
      </c>
      <c r="AA178" s="143">
        <v>1</v>
      </c>
      <c r="AB178" s="143">
        <v>1</v>
      </c>
      <c r="AC178" s="143">
        <v>1</v>
      </c>
      <c r="AZ178" s="143">
        <v>1</v>
      </c>
      <c r="BA178" s="143">
        <f>IF(AZ178=1,G178,0)</f>
        <v>0</v>
      </c>
      <c r="BB178" s="143">
        <f>IF(AZ178=2,G178,0)</f>
        <v>0</v>
      </c>
      <c r="BC178" s="143">
        <f>IF(AZ178=3,G178,0)</f>
        <v>0</v>
      </c>
      <c r="BD178" s="143">
        <f>IF(AZ178=4,G178,0)</f>
        <v>0</v>
      </c>
      <c r="BE178" s="143">
        <f>IF(AZ178=5,G178,0)</f>
        <v>0</v>
      </c>
      <c r="CA178" s="174">
        <v>1</v>
      </c>
      <c r="CB178" s="174">
        <v>1</v>
      </c>
      <c r="CZ178" s="143">
        <v>0.06189</v>
      </c>
    </row>
    <row r="179" spans="1:15" ht="12.75">
      <c r="A179" s="175"/>
      <c r="B179" s="178"/>
      <c r="C179" s="225" t="s">
        <v>615</v>
      </c>
      <c r="D179" s="226"/>
      <c r="E179" s="179">
        <v>30.3175</v>
      </c>
      <c r="F179" s="180"/>
      <c r="G179" s="181"/>
      <c r="M179" s="177" t="s">
        <v>615</v>
      </c>
      <c r="O179" s="167"/>
    </row>
    <row r="180" spans="1:104" ht="12.75">
      <c r="A180" s="168">
        <v>60</v>
      </c>
      <c r="B180" s="169" t="s">
        <v>631</v>
      </c>
      <c r="C180" s="170" t="s">
        <v>632</v>
      </c>
      <c r="D180" s="171" t="s">
        <v>403</v>
      </c>
      <c r="E180" s="172">
        <v>130.045</v>
      </c>
      <c r="F180" s="172">
        <v>0</v>
      </c>
      <c r="G180" s="173">
        <f>E180*F180</f>
        <v>0</v>
      </c>
      <c r="O180" s="167">
        <v>2</v>
      </c>
      <c r="AA180" s="143">
        <v>1</v>
      </c>
      <c r="AB180" s="143">
        <v>1</v>
      </c>
      <c r="AC180" s="143">
        <v>1</v>
      </c>
      <c r="AZ180" s="143">
        <v>1</v>
      </c>
      <c r="BA180" s="143">
        <f>IF(AZ180=1,G180,0)</f>
        <v>0</v>
      </c>
      <c r="BB180" s="143">
        <f>IF(AZ180=2,G180,0)</f>
        <v>0</v>
      </c>
      <c r="BC180" s="143">
        <f>IF(AZ180=3,G180,0)</f>
        <v>0</v>
      </c>
      <c r="BD180" s="143">
        <f>IF(AZ180=4,G180,0)</f>
        <v>0</v>
      </c>
      <c r="BE180" s="143">
        <f>IF(AZ180=5,G180,0)</f>
        <v>0</v>
      </c>
      <c r="CA180" s="174">
        <v>1</v>
      </c>
      <c r="CB180" s="174">
        <v>1</v>
      </c>
      <c r="CZ180" s="143">
        <v>0.00828</v>
      </c>
    </row>
    <row r="181" spans="1:15" ht="12.75">
      <c r="A181" s="175"/>
      <c r="B181" s="178"/>
      <c r="C181" s="225" t="s">
        <v>624</v>
      </c>
      <c r="D181" s="226"/>
      <c r="E181" s="179">
        <v>46.595</v>
      </c>
      <c r="F181" s="180"/>
      <c r="G181" s="181"/>
      <c r="M181" s="177" t="s">
        <v>624</v>
      </c>
      <c r="O181" s="167"/>
    </row>
    <row r="182" spans="1:15" ht="12.75">
      <c r="A182" s="175"/>
      <c r="B182" s="178"/>
      <c r="C182" s="225" t="s">
        <v>625</v>
      </c>
      <c r="D182" s="226"/>
      <c r="E182" s="179">
        <v>48.82</v>
      </c>
      <c r="F182" s="180"/>
      <c r="G182" s="181"/>
      <c r="M182" s="177" t="s">
        <v>625</v>
      </c>
      <c r="O182" s="167"/>
    </row>
    <row r="183" spans="1:15" ht="12.75">
      <c r="A183" s="175"/>
      <c r="B183" s="178"/>
      <c r="C183" s="225" t="s">
        <v>626</v>
      </c>
      <c r="D183" s="226"/>
      <c r="E183" s="179">
        <v>9.9425</v>
      </c>
      <c r="F183" s="180"/>
      <c r="G183" s="181"/>
      <c r="M183" s="177" t="s">
        <v>626</v>
      </c>
      <c r="O183" s="167"/>
    </row>
    <row r="184" spans="1:15" ht="12.75">
      <c r="A184" s="175"/>
      <c r="B184" s="178"/>
      <c r="C184" s="225" t="s">
        <v>627</v>
      </c>
      <c r="D184" s="226"/>
      <c r="E184" s="179">
        <v>24.6875</v>
      </c>
      <c r="F184" s="180"/>
      <c r="G184" s="181"/>
      <c r="M184" s="177" t="s">
        <v>627</v>
      </c>
      <c r="O184" s="167"/>
    </row>
    <row r="185" spans="1:104" ht="22.5">
      <c r="A185" s="168">
        <v>61</v>
      </c>
      <c r="B185" s="169" t="s">
        <v>633</v>
      </c>
      <c r="C185" s="170" t="s">
        <v>634</v>
      </c>
      <c r="D185" s="171" t="s">
        <v>403</v>
      </c>
      <c r="E185" s="172">
        <v>29.5075</v>
      </c>
      <c r="F185" s="172">
        <v>0</v>
      </c>
      <c r="G185" s="173">
        <f>E185*F185</f>
        <v>0</v>
      </c>
      <c r="O185" s="167">
        <v>2</v>
      </c>
      <c r="AA185" s="143">
        <v>1</v>
      </c>
      <c r="AB185" s="143">
        <v>1</v>
      </c>
      <c r="AC185" s="143">
        <v>1</v>
      </c>
      <c r="AZ185" s="143">
        <v>1</v>
      </c>
      <c r="BA185" s="143">
        <f>IF(AZ185=1,G185,0)</f>
        <v>0</v>
      </c>
      <c r="BB185" s="143">
        <f>IF(AZ185=2,G185,0)</f>
        <v>0</v>
      </c>
      <c r="BC185" s="143">
        <f>IF(AZ185=3,G185,0)</f>
        <v>0</v>
      </c>
      <c r="BD185" s="143">
        <f>IF(AZ185=4,G185,0)</f>
        <v>0</v>
      </c>
      <c r="BE185" s="143">
        <f>IF(AZ185=5,G185,0)</f>
        <v>0</v>
      </c>
      <c r="CA185" s="174">
        <v>1</v>
      </c>
      <c r="CB185" s="174">
        <v>1</v>
      </c>
      <c r="CZ185" s="143">
        <v>0.00361</v>
      </c>
    </row>
    <row r="186" spans="1:15" ht="12.75">
      <c r="A186" s="175"/>
      <c r="B186" s="178"/>
      <c r="C186" s="225" t="s">
        <v>635</v>
      </c>
      <c r="D186" s="226"/>
      <c r="E186" s="179">
        <v>29.5075</v>
      </c>
      <c r="F186" s="180"/>
      <c r="G186" s="181"/>
      <c r="M186" s="177" t="s">
        <v>635</v>
      </c>
      <c r="O186" s="167"/>
    </row>
    <row r="187" spans="1:104" ht="12.75">
      <c r="A187" s="168">
        <v>62</v>
      </c>
      <c r="B187" s="169" t="s">
        <v>636</v>
      </c>
      <c r="C187" s="170" t="s">
        <v>637</v>
      </c>
      <c r="D187" s="171" t="s">
        <v>403</v>
      </c>
      <c r="E187" s="172">
        <v>144.42</v>
      </c>
      <c r="F187" s="172">
        <v>0</v>
      </c>
      <c r="G187" s="173">
        <f>E187*F187</f>
        <v>0</v>
      </c>
      <c r="O187" s="167">
        <v>2</v>
      </c>
      <c r="AA187" s="143">
        <v>1</v>
      </c>
      <c r="AB187" s="143">
        <v>1</v>
      </c>
      <c r="AC187" s="143">
        <v>1</v>
      </c>
      <c r="AZ187" s="143">
        <v>1</v>
      </c>
      <c r="BA187" s="143">
        <f>IF(AZ187=1,G187,0)</f>
        <v>0</v>
      </c>
      <c r="BB187" s="143">
        <f>IF(AZ187=2,G187,0)</f>
        <v>0</v>
      </c>
      <c r="BC187" s="143">
        <f>IF(AZ187=3,G187,0)</f>
        <v>0</v>
      </c>
      <c r="BD187" s="143">
        <f>IF(AZ187=4,G187,0)</f>
        <v>0</v>
      </c>
      <c r="BE187" s="143">
        <f>IF(AZ187=5,G187,0)</f>
        <v>0</v>
      </c>
      <c r="CA187" s="174">
        <v>1</v>
      </c>
      <c r="CB187" s="174">
        <v>1</v>
      </c>
      <c r="CZ187" s="143">
        <v>2E-05</v>
      </c>
    </row>
    <row r="188" spans="1:15" ht="12.75">
      <c r="A188" s="175"/>
      <c r="B188" s="178"/>
      <c r="C188" s="225" t="s">
        <v>624</v>
      </c>
      <c r="D188" s="226"/>
      <c r="E188" s="179">
        <v>46.595</v>
      </c>
      <c r="F188" s="180"/>
      <c r="G188" s="181"/>
      <c r="M188" s="177" t="s">
        <v>624</v>
      </c>
      <c r="O188" s="167"/>
    </row>
    <row r="189" spans="1:15" ht="12.75">
      <c r="A189" s="175"/>
      <c r="B189" s="178"/>
      <c r="C189" s="225" t="s">
        <v>625</v>
      </c>
      <c r="D189" s="226"/>
      <c r="E189" s="179">
        <v>48.82</v>
      </c>
      <c r="F189" s="180"/>
      <c r="G189" s="181"/>
      <c r="M189" s="177" t="s">
        <v>625</v>
      </c>
      <c r="O189" s="167"/>
    </row>
    <row r="190" spans="1:15" ht="12.75">
      <c r="A190" s="175"/>
      <c r="B190" s="178"/>
      <c r="C190" s="225" t="s">
        <v>609</v>
      </c>
      <c r="D190" s="226"/>
      <c r="E190" s="179">
        <v>14.375</v>
      </c>
      <c r="F190" s="180"/>
      <c r="G190" s="181"/>
      <c r="M190" s="177" t="s">
        <v>609</v>
      </c>
      <c r="O190" s="167"/>
    </row>
    <row r="191" spans="1:15" ht="12.75">
      <c r="A191" s="175"/>
      <c r="B191" s="178"/>
      <c r="C191" s="225" t="s">
        <v>626</v>
      </c>
      <c r="D191" s="226"/>
      <c r="E191" s="179">
        <v>9.9425</v>
      </c>
      <c r="F191" s="180"/>
      <c r="G191" s="181"/>
      <c r="M191" s="177" t="s">
        <v>626</v>
      </c>
      <c r="O191" s="167"/>
    </row>
    <row r="192" spans="1:15" ht="12.75">
      <c r="A192" s="175"/>
      <c r="B192" s="178"/>
      <c r="C192" s="225" t="s">
        <v>627</v>
      </c>
      <c r="D192" s="226"/>
      <c r="E192" s="179">
        <v>24.6875</v>
      </c>
      <c r="F192" s="180"/>
      <c r="G192" s="181"/>
      <c r="M192" s="177" t="s">
        <v>627</v>
      </c>
      <c r="O192" s="167"/>
    </row>
    <row r="193" spans="1:57" ht="12.75">
      <c r="A193" s="182"/>
      <c r="B193" s="183" t="s">
        <v>392</v>
      </c>
      <c r="C193" s="184" t="str">
        <f>CONCATENATE(B155," ",C155)</f>
        <v>62 Úpravy povrchů vnější</v>
      </c>
      <c r="D193" s="185"/>
      <c r="E193" s="186"/>
      <c r="F193" s="187"/>
      <c r="G193" s="188">
        <f>SUM(G155:G192)</f>
        <v>0</v>
      </c>
      <c r="O193" s="167">
        <v>4</v>
      </c>
      <c r="BA193" s="189">
        <f>SUM(BA155:BA192)</f>
        <v>0</v>
      </c>
      <c r="BB193" s="189">
        <f>SUM(BB155:BB192)</f>
        <v>0</v>
      </c>
      <c r="BC193" s="189">
        <f>SUM(BC155:BC192)</f>
        <v>0</v>
      </c>
      <c r="BD193" s="189">
        <f>SUM(BD155:BD192)</f>
        <v>0</v>
      </c>
      <c r="BE193" s="189">
        <f>SUM(BE155:BE192)</f>
        <v>0</v>
      </c>
    </row>
    <row r="194" spans="1:15" ht="12.75">
      <c r="A194" s="160" t="s">
        <v>389</v>
      </c>
      <c r="B194" s="161" t="s">
        <v>638</v>
      </c>
      <c r="C194" s="162" t="s">
        <v>639</v>
      </c>
      <c r="D194" s="163"/>
      <c r="E194" s="164"/>
      <c r="F194" s="164"/>
      <c r="G194" s="165"/>
      <c r="H194" s="166"/>
      <c r="I194" s="166"/>
      <c r="O194" s="167">
        <v>1</v>
      </c>
    </row>
    <row r="195" spans="1:104" ht="12.75">
      <c r="A195" s="168">
        <v>63</v>
      </c>
      <c r="B195" s="169" t="s">
        <v>640</v>
      </c>
      <c r="C195" s="170" t="s">
        <v>641</v>
      </c>
      <c r="D195" s="171" t="s">
        <v>403</v>
      </c>
      <c r="E195" s="172">
        <v>136.8746</v>
      </c>
      <c r="F195" s="172">
        <v>0</v>
      </c>
      <c r="G195" s="173">
        <f>E195*F195</f>
        <v>0</v>
      </c>
      <c r="O195" s="167">
        <v>2</v>
      </c>
      <c r="AA195" s="143">
        <v>1</v>
      </c>
      <c r="AB195" s="143">
        <v>1</v>
      </c>
      <c r="AC195" s="143">
        <v>1</v>
      </c>
      <c r="AZ195" s="143">
        <v>1</v>
      </c>
      <c r="BA195" s="143">
        <f>IF(AZ195=1,G195,0)</f>
        <v>0</v>
      </c>
      <c r="BB195" s="143">
        <f>IF(AZ195=2,G195,0)</f>
        <v>0</v>
      </c>
      <c r="BC195" s="143">
        <f>IF(AZ195=3,G195,0)</f>
        <v>0</v>
      </c>
      <c r="BD195" s="143">
        <f>IF(AZ195=4,G195,0)</f>
        <v>0</v>
      </c>
      <c r="BE195" s="143">
        <f>IF(AZ195=5,G195,0)</f>
        <v>0</v>
      </c>
      <c r="CA195" s="174">
        <v>1</v>
      </c>
      <c r="CB195" s="174">
        <v>1</v>
      </c>
      <c r="CZ195" s="143">
        <v>0.08946</v>
      </c>
    </row>
    <row r="196" spans="1:15" ht="12.75">
      <c r="A196" s="175"/>
      <c r="B196" s="178"/>
      <c r="C196" s="225" t="s">
        <v>494</v>
      </c>
      <c r="D196" s="226"/>
      <c r="E196" s="179">
        <v>109.4966</v>
      </c>
      <c r="F196" s="180"/>
      <c r="G196" s="181"/>
      <c r="M196" s="177" t="s">
        <v>494</v>
      </c>
      <c r="O196" s="167"/>
    </row>
    <row r="197" spans="1:15" ht="12.75">
      <c r="A197" s="175"/>
      <c r="B197" s="178"/>
      <c r="C197" s="225" t="s">
        <v>495</v>
      </c>
      <c r="D197" s="226"/>
      <c r="E197" s="179">
        <v>27.378</v>
      </c>
      <c r="F197" s="180"/>
      <c r="G197" s="181"/>
      <c r="M197" s="177" t="s">
        <v>495</v>
      </c>
      <c r="O197" s="167"/>
    </row>
    <row r="198" spans="1:57" ht="12.75">
      <c r="A198" s="182"/>
      <c r="B198" s="183" t="s">
        <v>392</v>
      </c>
      <c r="C198" s="184" t="str">
        <f>CONCATENATE(B194," ",C194)</f>
        <v>63 Podlahy a podlahové konstrukce</v>
      </c>
      <c r="D198" s="185"/>
      <c r="E198" s="186"/>
      <c r="F198" s="187"/>
      <c r="G198" s="188">
        <f>SUM(G194:G197)</f>
        <v>0</v>
      </c>
      <c r="O198" s="167">
        <v>4</v>
      </c>
      <c r="BA198" s="189">
        <f>SUM(BA194:BA197)</f>
        <v>0</v>
      </c>
      <c r="BB198" s="189">
        <f>SUM(BB194:BB197)</f>
        <v>0</v>
      </c>
      <c r="BC198" s="189">
        <f>SUM(BC194:BC197)</f>
        <v>0</v>
      </c>
      <c r="BD198" s="189">
        <f>SUM(BD194:BD197)</f>
        <v>0</v>
      </c>
      <c r="BE198" s="189">
        <f>SUM(BE194:BE197)</f>
        <v>0</v>
      </c>
    </row>
    <row r="199" spans="1:15" ht="12.75">
      <c r="A199" s="160" t="s">
        <v>389</v>
      </c>
      <c r="B199" s="161" t="s">
        <v>642</v>
      </c>
      <c r="C199" s="162" t="s">
        <v>643</v>
      </c>
      <c r="D199" s="163"/>
      <c r="E199" s="164"/>
      <c r="F199" s="164"/>
      <c r="G199" s="165"/>
      <c r="H199" s="166"/>
      <c r="I199" s="166"/>
      <c r="O199" s="167">
        <v>1</v>
      </c>
    </row>
    <row r="200" spans="1:104" ht="12.75">
      <c r="A200" s="168">
        <v>64</v>
      </c>
      <c r="B200" s="169" t="s">
        <v>644</v>
      </c>
      <c r="C200" s="170" t="s">
        <v>645</v>
      </c>
      <c r="D200" s="171" t="s">
        <v>415</v>
      </c>
      <c r="E200" s="172">
        <v>5</v>
      </c>
      <c r="F200" s="172">
        <v>0</v>
      </c>
      <c r="G200" s="173">
        <f>E200*F200</f>
        <v>0</v>
      </c>
      <c r="O200" s="167">
        <v>2</v>
      </c>
      <c r="AA200" s="143">
        <v>1</v>
      </c>
      <c r="AB200" s="143">
        <v>1</v>
      </c>
      <c r="AC200" s="143">
        <v>1</v>
      </c>
      <c r="AZ200" s="143">
        <v>1</v>
      </c>
      <c r="BA200" s="143">
        <f>IF(AZ200=1,G200,0)</f>
        <v>0</v>
      </c>
      <c r="BB200" s="143">
        <f>IF(AZ200=2,G200,0)</f>
        <v>0</v>
      </c>
      <c r="BC200" s="143">
        <f>IF(AZ200=3,G200,0)</f>
        <v>0</v>
      </c>
      <c r="BD200" s="143">
        <f>IF(AZ200=4,G200,0)</f>
        <v>0</v>
      </c>
      <c r="BE200" s="143">
        <f>IF(AZ200=5,G200,0)</f>
        <v>0</v>
      </c>
      <c r="CA200" s="174">
        <v>1</v>
      </c>
      <c r="CB200" s="174">
        <v>1</v>
      </c>
      <c r="CZ200" s="143">
        <v>0.00292</v>
      </c>
    </row>
    <row r="201" spans="1:15" ht="12.75">
      <c r="A201" s="175"/>
      <c r="B201" s="178"/>
      <c r="C201" s="225" t="s">
        <v>646</v>
      </c>
      <c r="D201" s="226"/>
      <c r="E201" s="179">
        <v>5</v>
      </c>
      <c r="F201" s="180"/>
      <c r="G201" s="181"/>
      <c r="M201" s="177" t="s">
        <v>646</v>
      </c>
      <c r="O201" s="167"/>
    </row>
    <row r="202" spans="1:104" ht="22.5">
      <c r="A202" s="168">
        <v>65</v>
      </c>
      <c r="B202" s="169" t="s">
        <v>647</v>
      </c>
      <c r="C202" s="170" t="s">
        <v>648</v>
      </c>
      <c r="D202" s="171" t="s">
        <v>415</v>
      </c>
      <c r="E202" s="172">
        <v>2</v>
      </c>
      <c r="F202" s="172">
        <v>0</v>
      </c>
      <c r="G202" s="173">
        <f>E202*F202</f>
        <v>0</v>
      </c>
      <c r="O202" s="167">
        <v>2</v>
      </c>
      <c r="AA202" s="143">
        <v>1</v>
      </c>
      <c r="AB202" s="143">
        <v>0</v>
      </c>
      <c r="AC202" s="143">
        <v>0</v>
      </c>
      <c r="AZ202" s="143">
        <v>1</v>
      </c>
      <c r="BA202" s="143">
        <f>IF(AZ202=1,G202,0)</f>
        <v>0</v>
      </c>
      <c r="BB202" s="143">
        <f>IF(AZ202=2,G202,0)</f>
        <v>0</v>
      </c>
      <c r="BC202" s="143">
        <f>IF(AZ202=3,G202,0)</f>
        <v>0</v>
      </c>
      <c r="BD202" s="143">
        <f>IF(AZ202=4,G202,0)</f>
        <v>0</v>
      </c>
      <c r="BE202" s="143">
        <f>IF(AZ202=5,G202,0)</f>
        <v>0</v>
      </c>
      <c r="CA202" s="174">
        <v>1</v>
      </c>
      <c r="CB202" s="174">
        <v>0</v>
      </c>
      <c r="CZ202" s="143">
        <v>0.06401</v>
      </c>
    </row>
    <row r="203" spans="1:15" ht="12.75">
      <c r="A203" s="175"/>
      <c r="B203" s="176"/>
      <c r="C203" s="227" t="s">
        <v>649</v>
      </c>
      <c r="D203" s="228"/>
      <c r="E203" s="228"/>
      <c r="F203" s="228"/>
      <c r="G203" s="229"/>
      <c r="L203" s="177" t="s">
        <v>649</v>
      </c>
      <c r="O203" s="167">
        <v>3</v>
      </c>
    </row>
    <row r="204" spans="1:15" ht="12.75">
      <c r="A204" s="175"/>
      <c r="B204" s="178"/>
      <c r="C204" s="225" t="s">
        <v>650</v>
      </c>
      <c r="D204" s="226"/>
      <c r="E204" s="179">
        <v>2</v>
      </c>
      <c r="F204" s="180"/>
      <c r="G204" s="181"/>
      <c r="M204" s="177" t="s">
        <v>650</v>
      </c>
      <c r="O204" s="167"/>
    </row>
    <row r="205" spans="1:104" ht="12.75">
      <c r="A205" s="168">
        <v>66</v>
      </c>
      <c r="B205" s="169" t="s">
        <v>651</v>
      </c>
      <c r="C205" s="170" t="s">
        <v>652</v>
      </c>
      <c r="D205" s="171" t="s">
        <v>415</v>
      </c>
      <c r="E205" s="172">
        <v>5</v>
      </c>
      <c r="F205" s="172">
        <v>0</v>
      </c>
      <c r="G205" s="173">
        <f>E205*F205</f>
        <v>0</v>
      </c>
      <c r="O205" s="167">
        <v>2</v>
      </c>
      <c r="AA205" s="143">
        <v>3</v>
      </c>
      <c r="AB205" s="143">
        <v>1</v>
      </c>
      <c r="AC205" s="143" t="s">
        <v>651</v>
      </c>
      <c r="AZ205" s="143">
        <v>1</v>
      </c>
      <c r="BA205" s="143">
        <f>IF(AZ205=1,G205,0)</f>
        <v>0</v>
      </c>
      <c r="BB205" s="143">
        <f>IF(AZ205=2,G205,0)</f>
        <v>0</v>
      </c>
      <c r="BC205" s="143">
        <f>IF(AZ205=3,G205,0)</f>
        <v>0</v>
      </c>
      <c r="BD205" s="143">
        <f>IF(AZ205=4,G205,0)</f>
        <v>0</v>
      </c>
      <c r="BE205" s="143">
        <f>IF(AZ205=5,G205,0)</f>
        <v>0</v>
      </c>
      <c r="CA205" s="174">
        <v>3</v>
      </c>
      <c r="CB205" s="174">
        <v>1</v>
      </c>
      <c r="CZ205" s="143">
        <v>0.013</v>
      </c>
    </row>
    <row r="206" spans="1:15" ht="12.75">
      <c r="A206" s="175"/>
      <c r="B206" s="178"/>
      <c r="C206" s="225" t="s">
        <v>646</v>
      </c>
      <c r="D206" s="226"/>
      <c r="E206" s="179">
        <v>5</v>
      </c>
      <c r="F206" s="180"/>
      <c r="G206" s="181"/>
      <c r="M206" s="177" t="s">
        <v>646</v>
      </c>
      <c r="O206" s="167"/>
    </row>
    <row r="207" spans="1:57" ht="12.75">
      <c r="A207" s="182"/>
      <c r="B207" s="183" t="s">
        <v>392</v>
      </c>
      <c r="C207" s="184" t="str">
        <f>CONCATENATE(B199," ",C199)</f>
        <v>64 Výplně otvorů</v>
      </c>
      <c r="D207" s="185"/>
      <c r="E207" s="186"/>
      <c r="F207" s="187"/>
      <c r="G207" s="188">
        <f>SUM(G199:G206)</f>
        <v>0</v>
      </c>
      <c r="O207" s="167">
        <v>4</v>
      </c>
      <c r="BA207" s="189">
        <f>SUM(BA199:BA206)</f>
        <v>0</v>
      </c>
      <c r="BB207" s="189">
        <f>SUM(BB199:BB206)</f>
        <v>0</v>
      </c>
      <c r="BC207" s="189">
        <f>SUM(BC199:BC206)</f>
        <v>0</v>
      </c>
      <c r="BD207" s="189">
        <f>SUM(BD199:BD206)</f>
        <v>0</v>
      </c>
      <c r="BE207" s="189">
        <f>SUM(BE199:BE206)</f>
        <v>0</v>
      </c>
    </row>
    <row r="208" spans="1:15" ht="12.75">
      <c r="A208" s="160" t="s">
        <v>389</v>
      </c>
      <c r="B208" s="161" t="s">
        <v>653</v>
      </c>
      <c r="C208" s="162" t="s">
        <v>654</v>
      </c>
      <c r="D208" s="163"/>
      <c r="E208" s="164"/>
      <c r="F208" s="164"/>
      <c r="G208" s="165"/>
      <c r="H208" s="166"/>
      <c r="I208" s="166"/>
      <c r="O208" s="167">
        <v>1</v>
      </c>
    </row>
    <row r="209" spans="1:104" ht="12.75">
      <c r="A209" s="168">
        <v>67</v>
      </c>
      <c r="B209" s="169" t="s">
        <v>655</v>
      </c>
      <c r="C209" s="170" t="s">
        <v>656</v>
      </c>
      <c r="D209" s="171" t="s">
        <v>403</v>
      </c>
      <c r="E209" s="172">
        <v>139.2125</v>
      </c>
      <c r="F209" s="172">
        <v>0</v>
      </c>
      <c r="G209" s="173">
        <f>E209*F209</f>
        <v>0</v>
      </c>
      <c r="O209" s="167">
        <v>2</v>
      </c>
      <c r="AA209" s="143">
        <v>1</v>
      </c>
      <c r="AB209" s="143">
        <v>1</v>
      </c>
      <c r="AC209" s="143">
        <v>1</v>
      </c>
      <c r="AZ209" s="143">
        <v>1</v>
      </c>
      <c r="BA209" s="143">
        <f>IF(AZ209=1,G209,0)</f>
        <v>0</v>
      </c>
      <c r="BB209" s="143">
        <f>IF(AZ209=2,G209,0)</f>
        <v>0</v>
      </c>
      <c r="BC209" s="143">
        <f>IF(AZ209=3,G209,0)</f>
        <v>0</v>
      </c>
      <c r="BD209" s="143">
        <f>IF(AZ209=4,G209,0)</f>
        <v>0</v>
      </c>
      <c r="BE209" s="143">
        <f>IF(AZ209=5,G209,0)</f>
        <v>0</v>
      </c>
      <c r="CA209" s="174">
        <v>1</v>
      </c>
      <c r="CB209" s="174">
        <v>1</v>
      </c>
      <c r="CZ209" s="143">
        <v>0.01838</v>
      </c>
    </row>
    <row r="210" spans="1:15" ht="12.75">
      <c r="A210" s="175"/>
      <c r="B210" s="178"/>
      <c r="C210" s="225" t="s">
        <v>657</v>
      </c>
      <c r="D210" s="226"/>
      <c r="E210" s="179">
        <v>139.2125</v>
      </c>
      <c r="F210" s="180"/>
      <c r="G210" s="181"/>
      <c r="M210" s="177" t="s">
        <v>657</v>
      </c>
      <c r="O210" s="167"/>
    </row>
    <row r="211" spans="1:104" ht="12.75">
      <c r="A211" s="168">
        <v>68</v>
      </c>
      <c r="B211" s="169" t="s">
        <v>658</v>
      </c>
      <c r="C211" s="170" t="s">
        <v>659</v>
      </c>
      <c r="D211" s="171" t="s">
        <v>403</v>
      </c>
      <c r="E211" s="172">
        <v>278.425</v>
      </c>
      <c r="F211" s="172">
        <v>0</v>
      </c>
      <c r="G211" s="173">
        <f>E211*F211</f>
        <v>0</v>
      </c>
      <c r="O211" s="167">
        <v>2</v>
      </c>
      <c r="AA211" s="143">
        <v>1</v>
      </c>
      <c r="AB211" s="143">
        <v>1</v>
      </c>
      <c r="AC211" s="143">
        <v>1</v>
      </c>
      <c r="AZ211" s="143">
        <v>1</v>
      </c>
      <c r="BA211" s="143">
        <f>IF(AZ211=1,G211,0)</f>
        <v>0</v>
      </c>
      <c r="BB211" s="143">
        <f>IF(AZ211=2,G211,0)</f>
        <v>0</v>
      </c>
      <c r="BC211" s="143">
        <f>IF(AZ211=3,G211,0)</f>
        <v>0</v>
      </c>
      <c r="BD211" s="143">
        <f>IF(AZ211=4,G211,0)</f>
        <v>0</v>
      </c>
      <c r="BE211" s="143">
        <f>IF(AZ211=5,G211,0)</f>
        <v>0</v>
      </c>
      <c r="CA211" s="174">
        <v>1</v>
      </c>
      <c r="CB211" s="174">
        <v>1</v>
      </c>
      <c r="CZ211" s="143">
        <v>0.00097</v>
      </c>
    </row>
    <row r="212" spans="1:15" ht="12.75">
      <c r="A212" s="175"/>
      <c r="B212" s="178"/>
      <c r="C212" s="225" t="s">
        <v>660</v>
      </c>
      <c r="D212" s="226"/>
      <c r="E212" s="179">
        <v>278.425</v>
      </c>
      <c r="F212" s="180"/>
      <c r="G212" s="181"/>
      <c r="M212" s="177" t="s">
        <v>660</v>
      </c>
      <c r="O212" s="167"/>
    </row>
    <row r="213" spans="1:104" ht="12.75">
      <c r="A213" s="168">
        <v>69</v>
      </c>
      <c r="B213" s="169" t="s">
        <v>661</v>
      </c>
      <c r="C213" s="170" t="s">
        <v>662</v>
      </c>
      <c r="D213" s="171" t="s">
        <v>403</v>
      </c>
      <c r="E213" s="172">
        <v>139.2125</v>
      </c>
      <c r="F213" s="172">
        <v>0</v>
      </c>
      <c r="G213" s="173">
        <f>E213*F213</f>
        <v>0</v>
      </c>
      <c r="O213" s="167">
        <v>2</v>
      </c>
      <c r="AA213" s="143">
        <v>1</v>
      </c>
      <c r="AB213" s="143">
        <v>1</v>
      </c>
      <c r="AC213" s="143">
        <v>1</v>
      </c>
      <c r="AZ213" s="143">
        <v>1</v>
      </c>
      <c r="BA213" s="143">
        <f>IF(AZ213=1,G213,0)</f>
        <v>0</v>
      </c>
      <c r="BB213" s="143">
        <f>IF(AZ213=2,G213,0)</f>
        <v>0</v>
      </c>
      <c r="BC213" s="143">
        <f>IF(AZ213=3,G213,0)</f>
        <v>0</v>
      </c>
      <c r="BD213" s="143">
        <f>IF(AZ213=4,G213,0)</f>
        <v>0</v>
      </c>
      <c r="BE213" s="143">
        <f>IF(AZ213=5,G213,0)</f>
        <v>0</v>
      </c>
      <c r="CA213" s="174">
        <v>1</v>
      </c>
      <c r="CB213" s="174">
        <v>1</v>
      </c>
      <c r="CZ213" s="143">
        <v>0</v>
      </c>
    </row>
    <row r="214" spans="1:15" ht="12.75">
      <c r="A214" s="175"/>
      <c r="B214" s="178"/>
      <c r="C214" s="225" t="s">
        <v>663</v>
      </c>
      <c r="D214" s="226"/>
      <c r="E214" s="179">
        <v>139.2125</v>
      </c>
      <c r="F214" s="180"/>
      <c r="G214" s="181"/>
      <c r="M214" s="202">
        <v>1392125</v>
      </c>
      <c r="O214" s="167"/>
    </row>
    <row r="215" spans="1:104" ht="12.75">
      <c r="A215" s="168">
        <v>70</v>
      </c>
      <c r="B215" s="169" t="s">
        <v>664</v>
      </c>
      <c r="C215" s="170" t="s">
        <v>665</v>
      </c>
      <c r="D215" s="171" t="s">
        <v>403</v>
      </c>
      <c r="E215" s="172">
        <v>309.7</v>
      </c>
      <c r="F215" s="172">
        <v>0</v>
      </c>
      <c r="G215" s="173">
        <f>E215*F215</f>
        <v>0</v>
      </c>
      <c r="O215" s="167">
        <v>2</v>
      </c>
      <c r="AA215" s="143">
        <v>1</v>
      </c>
      <c r="AB215" s="143">
        <v>1</v>
      </c>
      <c r="AC215" s="143">
        <v>1</v>
      </c>
      <c r="AZ215" s="143">
        <v>1</v>
      </c>
      <c r="BA215" s="143">
        <f>IF(AZ215=1,G215,0)</f>
        <v>0</v>
      </c>
      <c r="BB215" s="143">
        <f>IF(AZ215=2,G215,0)</f>
        <v>0</v>
      </c>
      <c r="BC215" s="143">
        <f>IF(AZ215=3,G215,0)</f>
        <v>0</v>
      </c>
      <c r="BD215" s="143">
        <f>IF(AZ215=4,G215,0)</f>
        <v>0</v>
      </c>
      <c r="BE215" s="143">
        <f>IF(AZ215=5,G215,0)</f>
        <v>0</v>
      </c>
      <c r="CA215" s="174">
        <v>1</v>
      </c>
      <c r="CB215" s="174">
        <v>1</v>
      </c>
      <c r="CZ215" s="143">
        <v>0.00158</v>
      </c>
    </row>
    <row r="216" spans="1:15" ht="12.75">
      <c r="A216" s="175"/>
      <c r="B216" s="178"/>
      <c r="C216" s="225" t="s">
        <v>666</v>
      </c>
      <c r="D216" s="226"/>
      <c r="E216" s="179">
        <v>140.5</v>
      </c>
      <c r="F216" s="180"/>
      <c r="G216" s="181"/>
      <c r="M216" s="177" t="s">
        <v>666</v>
      </c>
      <c r="O216" s="167"/>
    </row>
    <row r="217" spans="1:15" ht="12.75">
      <c r="A217" s="175"/>
      <c r="B217" s="178"/>
      <c r="C217" s="225" t="s">
        <v>667</v>
      </c>
      <c r="D217" s="226"/>
      <c r="E217" s="179">
        <v>27.6</v>
      </c>
      <c r="F217" s="180"/>
      <c r="G217" s="181"/>
      <c r="M217" s="177" t="s">
        <v>667</v>
      </c>
      <c r="O217" s="167"/>
    </row>
    <row r="218" spans="1:15" ht="12.75">
      <c r="A218" s="175"/>
      <c r="B218" s="178"/>
      <c r="C218" s="225" t="s">
        <v>668</v>
      </c>
      <c r="D218" s="226"/>
      <c r="E218" s="179">
        <v>26.6</v>
      </c>
      <c r="F218" s="180"/>
      <c r="G218" s="181"/>
      <c r="M218" s="177" t="s">
        <v>668</v>
      </c>
      <c r="O218" s="167"/>
    </row>
    <row r="219" spans="1:15" ht="12.75">
      <c r="A219" s="175"/>
      <c r="B219" s="178"/>
      <c r="C219" s="225" t="s">
        <v>669</v>
      </c>
      <c r="D219" s="226"/>
      <c r="E219" s="179">
        <v>115</v>
      </c>
      <c r="F219" s="180"/>
      <c r="G219" s="181"/>
      <c r="M219" s="177" t="s">
        <v>669</v>
      </c>
      <c r="O219" s="167"/>
    </row>
    <row r="220" spans="1:104" ht="12.75">
      <c r="A220" s="168">
        <v>71</v>
      </c>
      <c r="B220" s="169" t="s">
        <v>670</v>
      </c>
      <c r="C220" s="170" t="s">
        <v>671</v>
      </c>
      <c r="D220" s="171" t="s">
        <v>403</v>
      </c>
      <c r="E220" s="172">
        <v>66</v>
      </c>
      <c r="F220" s="172">
        <v>0</v>
      </c>
      <c r="G220" s="173">
        <f>E220*F220</f>
        <v>0</v>
      </c>
      <c r="O220" s="167">
        <v>2</v>
      </c>
      <c r="AA220" s="143">
        <v>1</v>
      </c>
      <c r="AB220" s="143">
        <v>1</v>
      </c>
      <c r="AC220" s="143">
        <v>1</v>
      </c>
      <c r="AZ220" s="143">
        <v>1</v>
      </c>
      <c r="BA220" s="143">
        <f>IF(AZ220=1,G220,0)</f>
        <v>0</v>
      </c>
      <c r="BB220" s="143">
        <f>IF(AZ220=2,G220,0)</f>
        <v>0</v>
      </c>
      <c r="BC220" s="143">
        <f>IF(AZ220=3,G220,0)</f>
        <v>0</v>
      </c>
      <c r="BD220" s="143">
        <f>IF(AZ220=4,G220,0)</f>
        <v>0</v>
      </c>
      <c r="BE220" s="143">
        <f>IF(AZ220=5,G220,0)</f>
        <v>0</v>
      </c>
      <c r="CA220" s="174">
        <v>1</v>
      </c>
      <c r="CB220" s="174">
        <v>1</v>
      </c>
      <c r="CZ220" s="143">
        <v>0.00592</v>
      </c>
    </row>
    <row r="221" spans="1:15" ht="12.75">
      <c r="A221" s="175"/>
      <c r="B221" s="178"/>
      <c r="C221" s="225" t="s">
        <v>672</v>
      </c>
      <c r="D221" s="226"/>
      <c r="E221" s="179">
        <v>66</v>
      </c>
      <c r="F221" s="180"/>
      <c r="G221" s="181"/>
      <c r="M221" s="177" t="s">
        <v>672</v>
      </c>
      <c r="O221" s="167"/>
    </row>
    <row r="222" spans="1:57" ht="12.75">
      <c r="A222" s="182"/>
      <c r="B222" s="183" t="s">
        <v>392</v>
      </c>
      <c r="C222" s="184" t="str">
        <f>CONCATENATE(B208," ",C208)</f>
        <v>94 Lešení a stavební výtahy</v>
      </c>
      <c r="D222" s="185"/>
      <c r="E222" s="186"/>
      <c r="F222" s="187"/>
      <c r="G222" s="188">
        <f>SUM(G208:G221)</f>
        <v>0</v>
      </c>
      <c r="O222" s="167">
        <v>4</v>
      </c>
      <c r="BA222" s="189">
        <f>SUM(BA208:BA221)</f>
        <v>0</v>
      </c>
      <c r="BB222" s="189">
        <f>SUM(BB208:BB221)</f>
        <v>0</v>
      </c>
      <c r="BC222" s="189">
        <f>SUM(BC208:BC221)</f>
        <v>0</v>
      </c>
      <c r="BD222" s="189">
        <f>SUM(BD208:BD221)</f>
        <v>0</v>
      </c>
      <c r="BE222" s="189">
        <f>SUM(BE208:BE221)</f>
        <v>0</v>
      </c>
    </row>
    <row r="223" spans="1:15" ht="12.75">
      <c r="A223" s="160" t="s">
        <v>389</v>
      </c>
      <c r="B223" s="161" t="s">
        <v>673</v>
      </c>
      <c r="C223" s="162" t="s">
        <v>674</v>
      </c>
      <c r="D223" s="163"/>
      <c r="E223" s="164"/>
      <c r="F223" s="164"/>
      <c r="G223" s="165"/>
      <c r="H223" s="166"/>
      <c r="I223" s="166"/>
      <c r="O223" s="167">
        <v>1</v>
      </c>
    </row>
    <row r="224" spans="1:104" ht="12.75">
      <c r="A224" s="168">
        <v>72</v>
      </c>
      <c r="B224" s="169" t="s">
        <v>675</v>
      </c>
      <c r="C224" s="170" t="s">
        <v>676</v>
      </c>
      <c r="D224" s="171" t="s">
        <v>403</v>
      </c>
      <c r="E224" s="172">
        <v>23.3</v>
      </c>
      <c r="F224" s="172">
        <v>0</v>
      </c>
      <c r="G224" s="173">
        <f>E224*F224</f>
        <v>0</v>
      </c>
      <c r="O224" s="167">
        <v>2</v>
      </c>
      <c r="AA224" s="143">
        <v>1</v>
      </c>
      <c r="AB224" s="143">
        <v>0</v>
      </c>
      <c r="AC224" s="143">
        <v>0</v>
      </c>
      <c r="AZ224" s="143">
        <v>1</v>
      </c>
      <c r="BA224" s="143">
        <f>IF(AZ224=1,G224,0)</f>
        <v>0</v>
      </c>
      <c r="BB224" s="143">
        <f>IF(AZ224=2,G224,0)</f>
        <v>0</v>
      </c>
      <c r="BC224" s="143">
        <f>IF(AZ224=3,G224,0)</f>
        <v>0</v>
      </c>
      <c r="BD224" s="143">
        <f>IF(AZ224=4,G224,0)</f>
        <v>0</v>
      </c>
      <c r="BE224" s="143">
        <f>IF(AZ224=5,G224,0)</f>
        <v>0</v>
      </c>
      <c r="CA224" s="174">
        <v>1</v>
      </c>
      <c r="CB224" s="174">
        <v>0</v>
      </c>
      <c r="CZ224" s="143">
        <v>1E-05</v>
      </c>
    </row>
    <row r="225" spans="1:15" ht="12.75">
      <c r="A225" s="175"/>
      <c r="B225" s="178"/>
      <c r="C225" s="225" t="s">
        <v>677</v>
      </c>
      <c r="D225" s="226"/>
      <c r="E225" s="179">
        <v>23.3</v>
      </c>
      <c r="F225" s="180"/>
      <c r="G225" s="181"/>
      <c r="M225" s="177" t="s">
        <v>677</v>
      </c>
      <c r="O225" s="167"/>
    </row>
    <row r="226" spans="1:104" ht="12.75">
      <c r="A226" s="168">
        <v>73</v>
      </c>
      <c r="B226" s="169" t="s">
        <v>678</v>
      </c>
      <c r="C226" s="170" t="s">
        <v>679</v>
      </c>
      <c r="D226" s="171" t="s">
        <v>403</v>
      </c>
      <c r="E226" s="172">
        <v>295.66</v>
      </c>
      <c r="F226" s="172">
        <v>0</v>
      </c>
      <c r="G226" s="173">
        <f>E226*F226</f>
        <v>0</v>
      </c>
      <c r="O226" s="167">
        <v>2</v>
      </c>
      <c r="AA226" s="143">
        <v>1</v>
      </c>
      <c r="AB226" s="143">
        <v>0</v>
      </c>
      <c r="AC226" s="143">
        <v>0</v>
      </c>
      <c r="AZ226" s="143">
        <v>1</v>
      </c>
      <c r="BA226" s="143">
        <f>IF(AZ226=1,G226,0)</f>
        <v>0</v>
      </c>
      <c r="BB226" s="143">
        <f>IF(AZ226=2,G226,0)</f>
        <v>0</v>
      </c>
      <c r="BC226" s="143">
        <f>IF(AZ226=3,G226,0)</f>
        <v>0</v>
      </c>
      <c r="BD226" s="143">
        <f>IF(AZ226=4,G226,0)</f>
        <v>0</v>
      </c>
      <c r="BE226" s="143">
        <f>IF(AZ226=5,G226,0)</f>
        <v>0</v>
      </c>
      <c r="CA226" s="174">
        <v>1</v>
      </c>
      <c r="CB226" s="174">
        <v>0</v>
      </c>
      <c r="CZ226" s="143">
        <v>4E-05</v>
      </c>
    </row>
    <row r="227" spans="1:15" ht="12.75">
      <c r="A227" s="175"/>
      <c r="B227" s="178"/>
      <c r="C227" s="225" t="s">
        <v>680</v>
      </c>
      <c r="D227" s="226"/>
      <c r="E227" s="179">
        <v>147.83</v>
      </c>
      <c r="F227" s="180"/>
      <c r="G227" s="181"/>
      <c r="M227" s="177" t="s">
        <v>680</v>
      </c>
      <c r="O227" s="167"/>
    </row>
    <row r="228" spans="1:15" ht="12.75">
      <c r="A228" s="175"/>
      <c r="B228" s="178"/>
      <c r="C228" s="225" t="s">
        <v>680</v>
      </c>
      <c r="D228" s="226"/>
      <c r="E228" s="179">
        <v>147.83</v>
      </c>
      <c r="F228" s="180"/>
      <c r="G228" s="181"/>
      <c r="M228" s="177" t="s">
        <v>680</v>
      </c>
      <c r="O228" s="167"/>
    </row>
    <row r="229" spans="1:104" ht="12.75">
      <c r="A229" s="168">
        <v>74</v>
      </c>
      <c r="B229" s="169" t="s">
        <v>681</v>
      </c>
      <c r="C229" s="170" t="s">
        <v>682</v>
      </c>
      <c r="D229" s="171" t="s">
        <v>403</v>
      </c>
      <c r="E229" s="172">
        <v>591.32</v>
      </c>
      <c r="F229" s="172">
        <v>0</v>
      </c>
      <c r="G229" s="173">
        <f>E229*F229</f>
        <v>0</v>
      </c>
      <c r="O229" s="167">
        <v>2</v>
      </c>
      <c r="AA229" s="143">
        <v>1</v>
      </c>
      <c r="AB229" s="143">
        <v>1</v>
      </c>
      <c r="AC229" s="143">
        <v>1</v>
      </c>
      <c r="AZ229" s="143">
        <v>1</v>
      </c>
      <c r="BA229" s="143">
        <f>IF(AZ229=1,G229,0)</f>
        <v>0</v>
      </c>
      <c r="BB229" s="143">
        <f>IF(AZ229=2,G229,0)</f>
        <v>0</v>
      </c>
      <c r="BC229" s="143">
        <f>IF(AZ229=3,G229,0)</f>
        <v>0</v>
      </c>
      <c r="BD229" s="143">
        <f>IF(AZ229=4,G229,0)</f>
        <v>0</v>
      </c>
      <c r="BE229" s="143">
        <f>IF(AZ229=5,G229,0)</f>
        <v>0</v>
      </c>
      <c r="CA229" s="174">
        <v>1</v>
      </c>
      <c r="CB229" s="174">
        <v>1</v>
      </c>
      <c r="CZ229" s="143">
        <v>0</v>
      </c>
    </row>
    <row r="230" spans="1:15" ht="12.75">
      <c r="A230" s="175"/>
      <c r="B230" s="178"/>
      <c r="C230" s="225" t="s">
        <v>683</v>
      </c>
      <c r="D230" s="226"/>
      <c r="E230" s="179">
        <v>591.32</v>
      </c>
      <c r="F230" s="180"/>
      <c r="G230" s="181"/>
      <c r="M230" s="177" t="s">
        <v>683</v>
      </c>
      <c r="O230" s="167"/>
    </row>
    <row r="231" spans="1:104" ht="12.75">
      <c r="A231" s="168">
        <v>75</v>
      </c>
      <c r="B231" s="169" t="s">
        <v>684</v>
      </c>
      <c r="C231" s="170" t="s">
        <v>685</v>
      </c>
      <c r="D231" s="171" t="s">
        <v>415</v>
      </c>
      <c r="E231" s="172">
        <v>10</v>
      </c>
      <c r="F231" s="172">
        <v>0</v>
      </c>
      <c r="G231" s="173">
        <f>E231*F231</f>
        <v>0</v>
      </c>
      <c r="O231" s="167">
        <v>2</v>
      </c>
      <c r="AA231" s="143">
        <v>1</v>
      </c>
      <c r="AB231" s="143">
        <v>1</v>
      </c>
      <c r="AC231" s="143">
        <v>1</v>
      </c>
      <c r="AZ231" s="143">
        <v>1</v>
      </c>
      <c r="BA231" s="143">
        <f>IF(AZ231=1,G231,0)</f>
        <v>0</v>
      </c>
      <c r="BB231" s="143">
        <f>IF(AZ231=2,G231,0)</f>
        <v>0</v>
      </c>
      <c r="BC231" s="143">
        <f>IF(AZ231=3,G231,0)</f>
        <v>0</v>
      </c>
      <c r="BD231" s="143">
        <f>IF(AZ231=4,G231,0)</f>
        <v>0</v>
      </c>
      <c r="BE231" s="143">
        <f>IF(AZ231=5,G231,0)</f>
        <v>0</v>
      </c>
      <c r="CA231" s="174">
        <v>1</v>
      </c>
      <c r="CB231" s="174">
        <v>1</v>
      </c>
      <c r="CZ231" s="143">
        <v>0</v>
      </c>
    </row>
    <row r="232" spans="1:15" ht="12.75">
      <c r="A232" s="175"/>
      <c r="B232" s="178"/>
      <c r="C232" s="225" t="s">
        <v>686</v>
      </c>
      <c r="D232" s="226"/>
      <c r="E232" s="179">
        <v>10</v>
      </c>
      <c r="F232" s="180"/>
      <c r="G232" s="181"/>
      <c r="M232" s="177" t="s">
        <v>686</v>
      </c>
      <c r="O232" s="167"/>
    </row>
    <row r="233" spans="1:104" ht="12.75">
      <c r="A233" s="168">
        <v>76</v>
      </c>
      <c r="B233" s="169" t="s">
        <v>687</v>
      </c>
      <c r="C233" s="170" t="s">
        <v>688</v>
      </c>
      <c r="D233" s="171" t="s">
        <v>415</v>
      </c>
      <c r="E233" s="172">
        <v>21</v>
      </c>
      <c r="F233" s="172">
        <v>0</v>
      </c>
      <c r="G233" s="173">
        <f>E233*F233</f>
        <v>0</v>
      </c>
      <c r="O233" s="167">
        <v>2</v>
      </c>
      <c r="AA233" s="143">
        <v>1</v>
      </c>
      <c r="AB233" s="143">
        <v>1</v>
      </c>
      <c r="AC233" s="143">
        <v>1</v>
      </c>
      <c r="AZ233" s="143">
        <v>1</v>
      </c>
      <c r="BA233" s="143">
        <f>IF(AZ233=1,G233,0)</f>
        <v>0</v>
      </c>
      <c r="BB233" s="143">
        <f>IF(AZ233=2,G233,0)</f>
        <v>0</v>
      </c>
      <c r="BC233" s="143">
        <f>IF(AZ233=3,G233,0)</f>
        <v>0</v>
      </c>
      <c r="BD233" s="143">
        <f>IF(AZ233=4,G233,0)</f>
        <v>0</v>
      </c>
      <c r="BE233" s="143">
        <f>IF(AZ233=5,G233,0)</f>
        <v>0</v>
      </c>
      <c r="CA233" s="174">
        <v>1</v>
      </c>
      <c r="CB233" s="174">
        <v>1</v>
      </c>
      <c r="CZ233" s="143">
        <v>0</v>
      </c>
    </row>
    <row r="234" spans="1:15" ht="12.75">
      <c r="A234" s="175"/>
      <c r="B234" s="178"/>
      <c r="C234" s="225" t="s">
        <v>689</v>
      </c>
      <c r="D234" s="226"/>
      <c r="E234" s="179">
        <v>21</v>
      </c>
      <c r="F234" s="180"/>
      <c r="G234" s="181"/>
      <c r="M234" s="177" t="s">
        <v>689</v>
      </c>
      <c r="O234" s="167"/>
    </row>
    <row r="235" spans="1:104" ht="12.75">
      <c r="A235" s="168">
        <v>77</v>
      </c>
      <c r="B235" s="169" t="s">
        <v>690</v>
      </c>
      <c r="C235" s="170" t="s">
        <v>691</v>
      </c>
      <c r="D235" s="171" t="s">
        <v>415</v>
      </c>
      <c r="E235" s="172">
        <v>4</v>
      </c>
      <c r="F235" s="172">
        <v>0</v>
      </c>
      <c r="G235" s="173">
        <f>E235*F235</f>
        <v>0</v>
      </c>
      <c r="O235" s="167">
        <v>2</v>
      </c>
      <c r="AA235" s="143">
        <v>1</v>
      </c>
      <c r="AB235" s="143">
        <v>1</v>
      </c>
      <c r="AC235" s="143">
        <v>1</v>
      </c>
      <c r="AZ235" s="143">
        <v>1</v>
      </c>
      <c r="BA235" s="143">
        <f>IF(AZ235=1,G235,0)</f>
        <v>0</v>
      </c>
      <c r="BB235" s="143">
        <f>IF(AZ235=2,G235,0)</f>
        <v>0</v>
      </c>
      <c r="BC235" s="143">
        <f>IF(AZ235=3,G235,0)</f>
        <v>0</v>
      </c>
      <c r="BD235" s="143">
        <f>IF(AZ235=4,G235,0)</f>
        <v>0</v>
      </c>
      <c r="BE235" s="143">
        <f>IF(AZ235=5,G235,0)</f>
        <v>0</v>
      </c>
      <c r="CA235" s="174">
        <v>1</v>
      </c>
      <c r="CB235" s="174">
        <v>1</v>
      </c>
      <c r="CZ235" s="143">
        <v>0</v>
      </c>
    </row>
    <row r="236" spans="1:15" ht="12.75">
      <c r="A236" s="175"/>
      <c r="B236" s="178"/>
      <c r="C236" s="225" t="s">
        <v>483</v>
      </c>
      <c r="D236" s="226"/>
      <c r="E236" s="179">
        <v>4</v>
      </c>
      <c r="F236" s="180"/>
      <c r="G236" s="181"/>
      <c r="M236" s="177">
        <v>4</v>
      </c>
      <c r="O236" s="167"/>
    </row>
    <row r="237" spans="1:104" ht="12.75">
      <c r="A237" s="168">
        <v>78</v>
      </c>
      <c r="B237" s="169" t="s">
        <v>692</v>
      </c>
      <c r="C237" s="170" t="s">
        <v>693</v>
      </c>
      <c r="D237" s="171" t="s">
        <v>415</v>
      </c>
      <c r="E237" s="172">
        <v>5</v>
      </c>
      <c r="F237" s="172">
        <v>0</v>
      </c>
      <c r="G237" s="173">
        <f>E237*F237</f>
        <v>0</v>
      </c>
      <c r="O237" s="167">
        <v>2</v>
      </c>
      <c r="AA237" s="143">
        <v>1</v>
      </c>
      <c r="AB237" s="143">
        <v>1</v>
      </c>
      <c r="AC237" s="143">
        <v>1</v>
      </c>
      <c r="AZ237" s="143">
        <v>1</v>
      </c>
      <c r="BA237" s="143">
        <f>IF(AZ237=1,G237,0)</f>
        <v>0</v>
      </c>
      <c r="BB237" s="143">
        <f>IF(AZ237=2,G237,0)</f>
        <v>0</v>
      </c>
      <c r="BC237" s="143">
        <f>IF(AZ237=3,G237,0)</f>
        <v>0</v>
      </c>
      <c r="BD237" s="143">
        <f>IF(AZ237=4,G237,0)</f>
        <v>0</v>
      </c>
      <c r="BE237" s="143">
        <f>IF(AZ237=5,G237,0)</f>
        <v>0</v>
      </c>
      <c r="CA237" s="174">
        <v>1</v>
      </c>
      <c r="CB237" s="174">
        <v>1</v>
      </c>
      <c r="CZ237" s="143">
        <v>0</v>
      </c>
    </row>
    <row r="238" spans="1:15" ht="12.75">
      <c r="A238" s="175"/>
      <c r="B238" s="178"/>
      <c r="C238" s="225" t="s">
        <v>694</v>
      </c>
      <c r="D238" s="226"/>
      <c r="E238" s="179">
        <v>5</v>
      </c>
      <c r="F238" s="180"/>
      <c r="G238" s="181"/>
      <c r="M238" s="177" t="s">
        <v>694</v>
      </c>
      <c r="O238" s="167"/>
    </row>
    <row r="239" spans="1:57" ht="12.75">
      <c r="A239" s="182"/>
      <c r="B239" s="183" t="s">
        <v>392</v>
      </c>
      <c r="C239" s="184" t="str">
        <f>CONCATENATE(B223," ",C223)</f>
        <v>95 Dokončovací konstrukce na pozemních stavbách</v>
      </c>
      <c r="D239" s="185"/>
      <c r="E239" s="186"/>
      <c r="F239" s="187"/>
      <c r="G239" s="188">
        <f>SUM(G223:G238)</f>
        <v>0</v>
      </c>
      <c r="O239" s="167">
        <v>4</v>
      </c>
      <c r="BA239" s="189">
        <f>SUM(BA223:BA238)</f>
        <v>0</v>
      </c>
      <c r="BB239" s="189">
        <f>SUM(BB223:BB238)</f>
        <v>0</v>
      </c>
      <c r="BC239" s="189">
        <f>SUM(BC223:BC238)</f>
        <v>0</v>
      </c>
      <c r="BD239" s="189">
        <f>SUM(BD223:BD238)</f>
        <v>0</v>
      </c>
      <c r="BE239" s="189">
        <f>SUM(BE223:BE238)</f>
        <v>0</v>
      </c>
    </row>
    <row r="240" spans="1:15" ht="12.75">
      <c r="A240" s="160" t="s">
        <v>389</v>
      </c>
      <c r="B240" s="161" t="s">
        <v>695</v>
      </c>
      <c r="C240" s="162" t="s">
        <v>696</v>
      </c>
      <c r="D240" s="163"/>
      <c r="E240" s="164"/>
      <c r="F240" s="164"/>
      <c r="G240" s="165"/>
      <c r="H240" s="166"/>
      <c r="I240" s="166"/>
      <c r="O240" s="167">
        <v>1</v>
      </c>
    </row>
    <row r="241" spans="1:104" ht="12.75">
      <c r="A241" s="168">
        <v>79</v>
      </c>
      <c r="B241" s="169" t="s">
        <v>697</v>
      </c>
      <c r="C241" s="170" t="s">
        <v>698</v>
      </c>
      <c r="D241" s="171" t="s">
        <v>409</v>
      </c>
      <c r="E241" s="172">
        <v>13.19</v>
      </c>
      <c r="F241" s="172">
        <v>0</v>
      </c>
      <c r="G241" s="173">
        <f>E241*F241</f>
        <v>0</v>
      </c>
      <c r="O241" s="167">
        <v>2</v>
      </c>
      <c r="AA241" s="143">
        <v>1</v>
      </c>
      <c r="AB241" s="143">
        <v>1</v>
      </c>
      <c r="AC241" s="143">
        <v>1</v>
      </c>
      <c r="AZ241" s="143">
        <v>1</v>
      </c>
      <c r="BA241" s="143">
        <f>IF(AZ241=1,G241,0)</f>
        <v>0</v>
      </c>
      <c r="BB241" s="143">
        <f>IF(AZ241=2,G241,0)</f>
        <v>0</v>
      </c>
      <c r="BC241" s="143">
        <f>IF(AZ241=3,G241,0)</f>
        <v>0</v>
      </c>
      <c r="BD241" s="143">
        <f>IF(AZ241=4,G241,0)</f>
        <v>0</v>
      </c>
      <c r="BE241" s="143">
        <f>IF(AZ241=5,G241,0)</f>
        <v>0</v>
      </c>
      <c r="CA241" s="174">
        <v>1</v>
      </c>
      <c r="CB241" s="174">
        <v>1</v>
      </c>
      <c r="CZ241" s="143">
        <v>0.00128</v>
      </c>
    </row>
    <row r="242" spans="1:15" ht="12.75">
      <c r="A242" s="175"/>
      <c r="B242" s="178"/>
      <c r="C242" s="225" t="s">
        <v>699</v>
      </c>
      <c r="D242" s="226"/>
      <c r="E242" s="179">
        <v>5.42</v>
      </c>
      <c r="F242" s="180"/>
      <c r="G242" s="181"/>
      <c r="M242" s="177" t="s">
        <v>699</v>
      </c>
      <c r="O242" s="167"/>
    </row>
    <row r="243" spans="1:15" ht="12.75">
      <c r="A243" s="175"/>
      <c r="B243" s="178"/>
      <c r="C243" s="225" t="s">
        <v>700</v>
      </c>
      <c r="D243" s="226"/>
      <c r="E243" s="179">
        <v>7.77</v>
      </c>
      <c r="F243" s="180"/>
      <c r="G243" s="181"/>
      <c r="M243" s="177" t="s">
        <v>700</v>
      </c>
      <c r="O243" s="167"/>
    </row>
    <row r="244" spans="1:104" ht="12.75">
      <c r="A244" s="168">
        <v>80</v>
      </c>
      <c r="B244" s="169" t="s">
        <v>701</v>
      </c>
      <c r="C244" s="170" t="s">
        <v>702</v>
      </c>
      <c r="D244" s="171" t="s">
        <v>415</v>
      </c>
      <c r="E244" s="172">
        <v>22</v>
      </c>
      <c r="F244" s="172">
        <v>0</v>
      </c>
      <c r="G244" s="173">
        <f>E244*F244</f>
        <v>0</v>
      </c>
      <c r="O244" s="167">
        <v>2</v>
      </c>
      <c r="AA244" s="143">
        <v>1</v>
      </c>
      <c r="AB244" s="143">
        <v>1</v>
      </c>
      <c r="AC244" s="143">
        <v>1</v>
      </c>
      <c r="AZ244" s="143">
        <v>1</v>
      </c>
      <c r="BA244" s="143">
        <f>IF(AZ244=1,G244,0)</f>
        <v>0</v>
      </c>
      <c r="BB244" s="143">
        <f>IF(AZ244=2,G244,0)</f>
        <v>0</v>
      </c>
      <c r="BC244" s="143">
        <f>IF(AZ244=3,G244,0)</f>
        <v>0</v>
      </c>
      <c r="BD244" s="143">
        <f>IF(AZ244=4,G244,0)</f>
        <v>0</v>
      </c>
      <c r="BE244" s="143">
        <f>IF(AZ244=5,G244,0)</f>
        <v>0</v>
      </c>
      <c r="CA244" s="174">
        <v>1</v>
      </c>
      <c r="CB244" s="174">
        <v>1</v>
      </c>
      <c r="CZ244" s="143">
        <v>0.00162</v>
      </c>
    </row>
    <row r="245" spans="1:15" ht="12.75">
      <c r="A245" s="175"/>
      <c r="B245" s="178"/>
      <c r="C245" s="225" t="s">
        <v>703</v>
      </c>
      <c r="D245" s="226"/>
      <c r="E245" s="179">
        <v>22</v>
      </c>
      <c r="F245" s="180"/>
      <c r="G245" s="181"/>
      <c r="M245" s="177">
        <v>22</v>
      </c>
      <c r="O245" s="167"/>
    </row>
    <row r="246" spans="1:104" ht="12.75">
      <c r="A246" s="168">
        <v>81</v>
      </c>
      <c r="B246" s="169" t="s">
        <v>704</v>
      </c>
      <c r="C246" s="170" t="s">
        <v>705</v>
      </c>
      <c r="D246" s="171" t="s">
        <v>415</v>
      </c>
      <c r="E246" s="172">
        <v>34</v>
      </c>
      <c r="F246" s="172">
        <v>0</v>
      </c>
      <c r="G246" s="173">
        <f>E246*F246</f>
        <v>0</v>
      </c>
      <c r="O246" s="167">
        <v>2</v>
      </c>
      <c r="AA246" s="143">
        <v>1</v>
      </c>
      <c r="AB246" s="143">
        <v>1</v>
      </c>
      <c r="AC246" s="143">
        <v>1</v>
      </c>
      <c r="AZ246" s="143">
        <v>1</v>
      </c>
      <c r="BA246" s="143">
        <f>IF(AZ246=1,G246,0)</f>
        <v>0</v>
      </c>
      <c r="BB246" s="143">
        <f>IF(AZ246=2,G246,0)</f>
        <v>0</v>
      </c>
      <c r="BC246" s="143">
        <f>IF(AZ246=3,G246,0)</f>
        <v>0</v>
      </c>
      <c r="BD246" s="143">
        <f>IF(AZ246=4,G246,0)</f>
        <v>0</v>
      </c>
      <c r="BE246" s="143">
        <f>IF(AZ246=5,G246,0)</f>
        <v>0</v>
      </c>
      <c r="CA246" s="174">
        <v>1</v>
      </c>
      <c r="CB246" s="174">
        <v>1</v>
      </c>
      <c r="CZ246" s="143">
        <v>0.00162</v>
      </c>
    </row>
    <row r="247" spans="1:15" ht="12.75">
      <c r="A247" s="175"/>
      <c r="B247" s="178"/>
      <c r="C247" s="225" t="s">
        <v>706</v>
      </c>
      <c r="D247" s="226"/>
      <c r="E247" s="179">
        <v>34</v>
      </c>
      <c r="F247" s="180"/>
      <c r="G247" s="181"/>
      <c r="M247" s="177" t="s">
        <v>706</v>
      </c>
      <c r="O247" s="167"/>
    </row>
    <row r="248" spans="1:104" ht="22.5">
      <c r="A248" s="168">
        <v>82</v>
      </c>
      <c r="B248" s="169" t="s">
        <v>707</v>
      </c>
      <c r="C248" s="170" t="s">
        <v>708</v>
      </c>
      <c r="D248" s="171" t="s">
        <v>409</v>
      </c>
      <c r="E248" s="172">
        <v>6.2357</v>
      </c>
      <c r="F248" s="172">
        <v>0</v>
      </c>
      <c r="G248" s="173">
        <f>E248*F248</f>
        <v>0</v>
      </c>
      <c r="O248" s="167">
        <v>2</v>
      </c>
      <c r="AA248" s="143">
        <v>1</v>
      </c>
      <c r="AB248" s="143">
        <v>1</v>
      </c>
      <c r="AC248" s="143">
        <v>1</v>
      </c>
      <c r="AZ248" s="143">
        <v>1</v>
      </c>
      <c r="BA248" s="143">
        <f>IF(AZ248=1,G248,0)</f>
        <v>0</v>
      </c>
      <c r="BB248" s="143">
        <f>IF(AZ248=2,G248,0)</f>
        <v>0</v>
      </c>
      <c r="BC248" s="143">
        <f>IF(AZ248=3,G248,0)</f>
        <v>0</v>
      </c>
      <c r="BD248" s="143">
        <f>IF(AZ248=4,G248,0)</f>
        <v>0</v>
      </c>
      <c r="BE248" s="143">
        <f>IF(AZ248=5,G248,0)</f>
        <v>0</v>
      </c>
      <c r="CA248" s="174">
        <v>1</v>
      </c>
      <c r="CB248" s="174">
        <v>1</v>
      </c>
      <c r="CZ248" s="143">
        <v>0</v>
      </c>
    </row>
    <row r="249" spans="1:15" ht="12.75">
      <c r="A249" s="175"/>
      <c r="B249" s="176"/>
      <c r="C249" s="227" t="s">
        <v>709</v>
      </c>
      <c r="D249" s="228"/>
      <c r="E249" s="228"/>
      <c r="F249" s="228"/>
      <c r="G249" s="229"/>
      <c r="L249" s="177" t="s">
        <v>709</v>
      </c>
      <c r="O249" s="167">
        <v>3</v>
      </c>
    </row>
    <row r="250" spans="1:15" ht="12.75">
      <c r="A250" s="175"/>
      <c r="B250" s="178"/>
      <c r="C250" s="225" t="s">
        <v>710</v>
      </c>
      <c r="D250" s="226"/>
      <c r="E250" s="179">
        <v>6.2357</v>
      </c>
      <c r="F250" s="180"/>
      <c r="G250" s="181"/>
      <c r="M250" s="177" t="s">
        <v>710</v>
      </c>
      <c r="O250" s="167"/>
    </row>
    <row r="251" spans="1:104" ht="12.75">
      <c r="A251" s="168">
        <v>83</v>
      </c>
      <c r="B251" s="169" t="s">
        <v>711</v>
      </c>
      <c r="C251" s="170" t="s">
        <v>712</v>
      </c>
      <c r="D251" s="171" t="s">
        <v>403</v>
      </c>
      <c r="E251" s="172">
        <v>124.715</v>
      </c>
      <c r="F251" s="172">
        <v>0</v>
      </c>
      <c r="G251" s="173">
        <f>E251*F251</f>
        <v>0</v>
      </c>
      <c r="O251" s="167">
        <v>2</v>
      </c>
      <c r="AA251" s="143">
        <v>1</v>
      </c>
      <c r="AB251" s="143">
        <v>1</v>
      </c>
      <c r="AC251" s="143">
        <v>1</v>
      </c>
      <c r="AZ251" s="143">
        <v>1</v>
      </c>
      <c r="BA251" s="143">
        <f>IF(AZ251=1,G251,0)</f>
        <v>0</v>
      </c>
      <c r="BB251" s="143">
        <f>IF(AZ251=2,G251,0)</f>
        <v>0</v>
      </c>
      <c r="BC251" s="143">
        <f>IF(AZ251=3,G251,0)</f>
        <v>0</v>
      </c>
      <c r="BD251" s="143">
        <f>IF(AZ251=4,G251,0)</f>
        <v>0</v>
      </c>
      <c r="BE251" s="143">
        <f>IF(AZ251=5,G251,0)</f>
        <v>0</v>
      </c>
      <c r="CA251" s="174">
        <v>1</v>
      </c>
      <c r="CB251" s="174">
        <v>1</v>
      </c>
      <c r="CZ251" s="143">
        <v>0</v>
      </c>
    </row>
    <row r="252" spans="1:15" ht="12.75">
      <c r="A252" s="175"/>
      <c r="B252" s="178"/>
      <c r="C252" s="225" t="s">
        <v>713</v>
      </c>
      <c r="D252" s="226"/>
      <c r="E252" s="179">
        <v>124.715</v>
      </c>
      <c r="F252" s="180"/>
      <c r="G252" s="181"/>
      <c r="M252" s="177" t="s">
        <v>713</v>
      </c>
      <c r="O252" s="167"/>
    </row>
    <row r="253" spans="1:104" ht="12.75">
      <c r="A253" s="168">
        <v>84</v>
      </c>
      <c r="B253" s="169" t="s">
        <v>714</v>
      </c>
      <c r="C253" s="170" t="s">
        <v>715</v>
      </c>
      <c r="D253" s="171" t="s">
        <v>409</v>
      </c>
      <c r="E253" s="172">
        <v>16.4629</v>
      </c>
      <c r="F253" s="172">
        <v>0</v>
      </c>
      <c r="G253" s="173">
        <f>E253*F253</f>
        <v>0</v>
      </c>
      <c r="O253" s="167">
        <v>2</v>
      </c>
      <c r="AA253" s="143">
        <v>1</v>
      </c>
      <c r="AB253" s="143">
        <v>1</v>
      </c>
      <c r="AC253" s="143">
        <v>1</v>
      </c>
      <c r="AZ253" s="143">
        <v>1</v>
      </c>
      <c r="BA253" s="143">
        <f>IF(AZ253=1,G253,0)</f>
        <v>0</v>
      </c>
      <c r="BB253" s="143">
        <f>IF(AZ253=2,G253,0)</f>
        <v>0</v>
      </c>
      <c r="BC253" s="143">
        <f>IF(AZ253=3,G253,0)</f>
        <v>0</v>
      </c>
      <c r="BD253" s="143">
        <f>IF(AZ253=4,G253,0)</f>
        <v>0</v>
      </c>
      <c r="BE253" s="143">
        <f>IF(AZ253=5,G253,0)</f>
        <v>0</v>
      </c>
      <c r="CA253" s="174">
        <v>1</v>
      </c>
      <c r="CB253" s="174">
        <v>1</v>
      </c>
      <c r="CZ253" s="143">
        <v>0</v>
      </c>
    </row>
    <row r="254" spans="1:15" ht="12.75">
      <c r="A254" s="175"/>
      <c r="B254" s="178"/>
      <c r="C254" s="225" t="s">
        <v>716</v>
      </c>
      <c r="D254" s="226"/>
      <c r="E254" s="179">
        <v>16.4629</v>
      </c>
      <c r="F254" s="180"/>
      <c r="G254" s="181"/>
      <c r="M254" s="177" t="s">
        <v>716</v>
      </c>
      <c r="O254" s="167"/>
    </row>
    <row r="255" spans="1:104" ht="12.75">
      <c r="A255" s="168">
        <v>85</v>
      </c>
      <c r="B255" s="169" t="s">
        <v>717</v>
      </c>
      <c r="C255" s="170" t="s">
        <v>718</v>
      </c>
      <c r="D255" s="171" t="s">
        <v>415</v>
      </c>
      <c r="E255" s="172">
        <v>4</v>
      </c>
      <c r="F255" s="172">
        <v>0</v>
      </c>
      <c r="G255" s="173">
        <f>E255*F255</f>
        <v>0</v>
      </c>
      <c r="O255" s="167">
        <v>2</v>
      </c>
      <c r="AA255" s="143">
        <v>1</v>
      </c>
      <c r="AB255" s="143">
        <v>1</v>
      </c>
      <c r="AC255" s="143">
        <v>1</v>
      </c>
      <c r="AZ255" s="143">
        <v>1</v>
      </c>
      <c r="BA255" s="143">
        <f>IF(AZ255=1,G255,0)</f>
        <v>0</v>
      </c>
      <c r="BB255" s="143">
        <f>IF(AZ255=2,G255,0)</f>
        <v>0</v>
      </c>
      <c r="BC255" s="143">
        <f>IF(AZ255=3,G255,0)</f>
        <v>0</v>
      </c>
      <c r="BD255" s="143">
        <f>IF(AZ255=4,G255,0)</f>
        <v>0</v>
      </c>
      <c r="BE255" s="143">
        <f>IF(AZ255=5,G255,0)</f>
        <v>0</v>
      </c>
      <c r="CA255" s="174">
        <v>1</v>
      </c>
      <c r="CB255" s="174">
        <v>1</v>
      </c>
      <c r="CZ255" s="143">
        <v>0</v>
      </c>
    </row>
    <row r="256" spans="1:15" ht="12.75">
      <c r="A256" s="175"/>
      <c r="B256" s="178"/>
      <c r="C256" s="225" t="s">
        <v>483</v>
      </c>
      <c r="D256" s="226"/>
      <c r="E256" s="179">
        <v>4</v>
      </c>
      <c r="F256" s="180"/>
      <c r="G256" s="181"/>
      <c r="M256" s="177">
        <v>4</v>
      </c>
      <c r="O256" s="167"/>
    </row>
    <row r="257" spans="1:104" ht="12.75">
      <c r="A257" s="168">
        <v>86</v>
      </c>
      <c r="B257" s="169" t="s">
        <v>719</v>
      </c>
      <c r="C257" s="170" t="s">
        <v>720</v>
      </c>
      <c r="D257" s="171" t="s">
        <v>415</v>
      </c>
      <c r="E257" s="172">
        <v>2</v>
      </c>
      <c r="F257" s="172">
        <v>0</v>
      </c>
      <c r="G257" s="173">
        <f>E257*F257</f>
        <v>0</v>
      </c>
      <c r="O257" s="167">
        <v>2</v>
      </c>
      <c r="AA257" s="143">
        <v>1</v>
      </c>
      <c r="AB257" s="143">
        <v>1</v>
      </c>
      <c r="AC257" s="143">
        <v>1</v>
      </c>
      <c r="AZ257" s="143">
        <v>1</v>
      </c>
      <c r="BA257" s="143">
        <f>IF(AZ257=1,G257,0)</f>
        <v>0</v>
      </c>
      <c r="BB257" s="143">
        <f>IF(AZ257=2,G257,0)</f>
        <v>0</v>
      </c>
      <c r="BC257" s="143">
        <f>IF(AZ257=3,G257,0)</f>
        <v>0</v>
      </c>
      <c r="BD257" s="143">
        <f>IF(AZ257=4,G257,0)</f>
        <v>0</v>
      </c>
      <c r="BE257" s="143">
        <f>IF(AZ257=5,G257,0)</f>
        <v>0</v>
      </c>
      <c r="CA257" s="174">
        <v>1</v>
      </c>
      <c r="CB257" s="174">
        <v>1</v>
      </c>
      <c r="CZ257" s="143">
        <v>0</v>
      </c>
    </row>
    <row r="258" spans="1:15" ht="12.75">
      <c r="A258" s="175"/>
      <c r="B258" s="178"/>
      <c r="C258" s="225" t="s">
        <v>721</v>
      </c>
      <c r="D258" s="226"/>
      <c r="E258" s="179">
        <v>2</v>
      </c>
      <c r="F258" s="180"/>
      <c r="G258" s="181"/>
      <c r="M258" s="177">
        <v>2</v>
      </c>
      <c r="O258" s="167"/>
    </row>
    <row r="259" spans="1:104" ht="12.75">
      <c r="A259" s="168">
        <v>87</v>
      </c>
      <c r="B259" s="169" t="s">
        <v>722</v>
      </c>
      <c r="C259" s="170" t="s">
        <v>723</v>
      </c>
      <c r="D259" s="171" t="s">
        <v>403</v>
      </c>
      <c r="E259" s="172">
        <v>0.81</v>
      </c>
      <c r="F259" s="172">
        <v>0</v>
      </c>
      <c r="G259" s="173">
        <f>E259*F259</f>
        <v>0</v>
      </c>
      <c r="O259" s="167">
        <v>2</v>
      </c>
      <c r="AA259" s="143">
        <v>1</v>
      </c>
      <c r="AB259" s="143">
        <v>1</v>
      </c>
      <c r="AC259" s="143">
        <v>1</v>
      </c>
      <c r="AZ259" s="143">
        <v>1</v>
      </c>
      <c r="BA259" s="143">
        <f>IF(AZ259=1,G259,0)</f>
        <v>0</v>
      </c>
      <c r="BB259" s="143">
        <f>IF(AZ259=2,G259,0)</f>
        <v>0</v>
      </c>
      <c r="BC259" s="143">
        <f>IF(AZ259=3,G259,0)</f>
        <v>0</v>
      </c>
      <c r="BD259" s="143">
        <f>IF(AZ259=4,G259,0)</f>
        <v>0</v>
      </c>
      <c r="BE259" s="143">
        <f>IF(AZ259=5,G259,0)</f>
        <v>0</v>
      </c>
      <c r="CA259" s="174">
        <v>1</v>
      </c>
      <c r="CB259" s="174">
        <v>1</v>
      </c>
      <c r="CZ259" s="143">
        <v>0.001</v>
      </c>
    </row>
    <row r="260" spans="1:15" ht="12.75">
      <c r="A260" s="175"/>
      <c r="B260" s="178"/>
      <c r="C260" s="225" t="s">
        <v>724</v>
      </c>
      <c r="D260" s="226"/>
      <c r="E260" s="179">
        <v>0.81</v>
      </c>
      <c r="F260" s="180"/>
      <c r="G260" s="181"/>
      <c r="M260" s="177" t="s">
        <v>724</v>
      </c>
      <c r="O260" s="167"/>
    </row>
    <row r="261" spans="1:104" ht="12.75">
      <c r="A261" s="168">
        <v>88</v>
      </c>
      <c r="B261" s="169" t="s">
        <v>725</v>
      </c>
      <c r="C261" s="170" t="s">
        <v>726</v>
      </c>
      <c r="D261" s="171" t="s">
        <v>403</v>
      </c>
      <c r="E261" s="172">
        <v>2</v>
      </c>
      <c r="F261" s="172">
        <v>0</v>
      </c>
      <c r="G261" s="173">
        <f>E261*F261</f>
        <v>0</v>
      </c>
      <c r="O261" s="167">
        <v>2</v>
      </c>
      <c r="AA261" s="143">
        <v>1</v>
      </c>
      <c r="AB261" s="143">
        <v>1</v>
      </c>
      <c r="AC261" s="143">
        <v>1</v>
      </c>
      <c r="AZ261" s="143">
        <v>1</v>
      </c>
      <c r="BA261" s="143">
        <f>IF(AZ261=1,G261,0)</f>
        <v>0</v>
      </c>
      <c r="BB261" s="143">
        <f>IF(AZ261=2,G261,0)</f>
        <v>0</v>
      </c>
      <c r="BC261" s="143">
        <f>IF(AZ261=3,G261,0)</f>
        <v>0</v>
      </c>
      <c r="BD261" s="143">
        <f>IF(AZ261=4,G261,0)</f>
        <v>0</v>
      </c>
      <c r="BE261" s="143">
        <f>IF(AZ261=5,G261,0)</f>
        <v>0</v>
      </c>
      <c r="CA261" s="174">
        <v>1</v>
      </c>
      <c r="CB261" s="174">
        <v>1</v>
      </c>
      <c r="CZ261" s="143">
        <v>0.00117</v>
      </c>
    </row>
    <row r="262" spans="1:15" ht="12.75">
      <c r="A262" s="175"/>
      <c r="B262" s="178"/>
      <c r="C262" s="225" t="s">
        <v>650</v>
      </c>
      <c r="D262" s="226"/>
      <c r="E262" s="179">
        <v>2</v>
      </c>
      <c r="F262" s="180"/>
      <c r="G262" s="181"/>
      <c r="M262" s="177" t="s">
        <v>650</v>
      </c>
      <c r="O262" s="167"/>
    </row>
    <row r="263" spans="1:57" ht="12.75">
      <c r="A263" s="182"/>
      <c r="B263" s="183" t="s">
        <v>392</v>
      </c>
      <c r="C263" s="184" t="str">
        <f>CONCATENATE(B240," ",C240)</f>
        <v>96 Bourání konstrukcí</v>
      </c>
      <c r="D263" s="185"/>
      <c r="E263" s="186"/>
      <c r="F263" s="187"/>
      <c r="G263" s="188">
        <f>SUM(G240:G262)</f>
        <v>0</v>
      </c>
      <c r="O263" s="167">
        <v>4</v>
      </c>
      <c r="BA263" s="189">
        <f>SUM(BA240:BA262)</f>
        <v>0</v>
      </c>
      <c r="BB263" s="189">
        <f>SUM(BB240:BB262)</f>
        <v>0</v>
      </c>
      <c r="BC263" s="189">
        <f>SUM(BC240:BC262)</f>
        <v>0</v>
      </c>
      <c r="BD263" s="189">
        <f>SUM(BD240:BD262)</f>
        <v>0</v>
      </c>
      <c r="BE263" s="189">
        <f>SUM(BE240:BE262)</f>
        <v>0</v>
      </c>
    </row>
    <row r="264" spans="1:15" ht="12.75">
      <c r="A264" s="160" t="s">
        <v>389</v>
      </c>
      <c r="B264" s="161" t="s">
        <v>727</v>
      </c>
      <c r="C264" s="162" t="s">
        <v>728</v>
      </c>
      <c r="D264" s="163"/>
      <c r="E264" s="164"/>
      <c r="F264" s="164"/>
      <c r="G264" s="165"/>
      <c r="H264" s="166"/>
      <c r="I264" s="166"/>
      <c r="O264" s="167">
        <v>1</v>
      </c>
    </row>
    <row r="265" spans="1:104" ht="12.75">
      <c r="A265" s="168">
        <v>89</v>
      </c>
      <c r="B265" s="169" t="s">
        <v>729</v>
      </c>
      <c r="C265" s="170" t="s">
        <v>730</v>
      </c>
      <c r="D265" s="171" t="s">
        <v>415</v>
      </c>
      <c r="E265" s="172">
        <v>1</v>
      </c>
      <c r="F265" s="172">
        <v>0</v>
      </c>
      <c r="G265" s="173">
        <f>E265*F265</f>
        <v>0</v>
      </c>
      <c r="O265" s="167">
        <v>2</v>
      </c>
      <c r="AA265" s="143">
        <v>1</v>
      </c>
      <c r="AB265" s="143">
        <v>1</v>
      </c>
      <c r="AC265" s="143">
        <v>1</v>
      </c>
      <c r="AZ265" s="143">
        <v>1</v>
      </c>
      <c r="BA265" s="143">
        <f>IF(AZ265=1,G265,0)</f>
        <v>0</v>
      </c>
      <c r="BB265" s="143">
        <f>IF(AZ265=2,G265,0)</f>
        <v>0</v>
      </c>
      <c r="BC265" s="143">
        <f>IF(AZ265=3,G265,0)</f>
        <v>0</v>
      </c>
      <c r="BD265" s="143">
        <f>IF(AZ265=4,G265,0)</f>
        <v>0</v>
      </c>
      <c r="BE265" s="143">
        <f>IF(AZ265=5,G265,0)</f>
        <v>0</v>
      </c>
      <c r="CA265" s="174">
        <v>1</v>
      </c>
      <c r="CB265" s="174">
        <v>1</v>
      </c>
      <c r="CZ265" s="143">
        <v>0.00067</v>
      </c>
    </row>
    <row r="266" spans="1:15" ht="12.75">
      <c r="A266" s="175"/>
      <c r="B266" s="178"/>
      <c r="C266" s="225" t="s">
        <v>442</v>
      </c>
      <c r="D266" s="226"/>
      <c r="E266" s="179">
        <v>1</v>
      </c>
      <c r="F266" s="180"/>
      <c r="G266" s="181"/>
      <c r="M266" s="177" t="s">
        <v>442</v>
      </c>
      <c r="O266" s="167"/>
    </row>
    <row r="267" spans="1:104" ht="12.75">
      <c r="A267" s="168">
        <v>90</v>
      </c>
      <c r="B267" s="169" t="s">
        <v>731</v>
      </c>
      <c r="C267" s="170" t="s">
        <v>732</v>
      </c>
      <c r="D267" s="171" t="s">
        <v>415</v>
      </c>
      <c r="E267" s="172">
        <v>1</v>
      </c>
      <c r="F267" s="172">
        <v>0</v>
      </c>
      <c r="G267" s="173">
        <f>E267*F267</f>
        <v>0</v>
      </c>
      <c r="O267" s="167">
        <v>2</v>
      </c>
      <c r="AA267" s="143">
        <v>1</v>
      </c>
      <c r="AB267" s="143">
        <v>1</v>
      </c>
      <c r="AC267" s="143">
        <v>1</v>
      </c>
      <c r="AZ267" s="143">
        <v>1</v>
      </c>
      <c r="BA267" s="143">
        <f>IF(AZ267=1,G267,0)</f>
        <v>0</v>
      </c>
      <c r="BB267" s="143">
        <f>IF(AZ267=2,G267,0)</f>
        <v>0</v>
      </c>
      <c r="BC267" s="143">
        <f>IF(AZ267=3,G267,0)</f>
        <v>0</v>
      </c>
      <c r="BD267" s="143">
        <f>IF(AZ267=4,G267,0)</f>
        <v>0</v>
      </c>
      <c r="BE267" s="143">
        <f>IF(AZ267=5,G267,0)</f>
        <v>0</v>
      </c>
      <c r="CA267" s="174">
        <v>1</v>
      </c>
      <c r="CB267" s="174">
        <v>1</v>
      </c>
      <c r="CZ267" s="143">
        <v>0.00067</v>
      </c>
    </row>
    <row r="268" spans="1:15" ht="12.75">
      <c r="A268" s="175"/>
      <c r="B268" s="178"/>
      <c r="C268" s="225" t="s">
        <v>733</v>
      </c>
      <c r="D268" s="226"/>
      <c r="E268" s="179">
        <v>1</v>
      </c>
      <c r="F268" s="180"/>
      <c r="G268" s="181"/>
      <c r="M268" s="177" t="s">
        <v>733</v>
      </c>
      <c r="O268" s="167"/>
    </row>
    <row r="269" spans="1:104" ht="12.75">
      <c r="A269" s="168">
        <v>91</v>
      </c>
      <c r="B269" s="169" t="s">
        <v>734</v>
      </c>
      <c r="C269" s="170" t="s">
        <v>735</v>
      </c>
      <c r="D269" s="171" t="s">
        <v>415</v>
      </c>
      <c r="E269" s="172">
        <v>1</v>
      </c>
      <c r="F269" s="172">
        <v>0</v>
      </c>
      <c r="G269" s="173">
        <f>E269*F269</f>
        <v>0</v>
      </c>
      <c r="O269" s="167">
        <v>2</v>
      </c>
      <c r="AA269" s="143">
        <v>1</v>
      </c>
      <c r="AB269" s="143">
        <v>1</v>
      </c>
      <c r="AC269" s="143">
        <v>1</v>
      </c>
      <c r="AZ269" s="143">
        <v>1</v>
      </c>
      <c r="BA269" s="143">
        <f>IF(AZ269=1,G269,0)</f>
        <v>0</v>
      </c>
      <c r="BB269" s="143">
        <f>IF(AZ269=2,G269,0)</f>
        <v>0</v>
      </c>
      <c r="BC269" s="143">
        <f>IF(AZ269=3,G269,0)</f>
        <v>0</v>
      </c>
      <c r="BD269" s="143">
        <f>IF(AZ269=4,G269,0)</f>
        <v>0</v>
      </c>
      <c r="BE269" s="143">
        <f>IF(AZ269=5,G269,0)</f>
        <v>0</v>
      </c>
      <c r="CA269" s="174">
        <v>1</v>
      </c>
      <c r="CB269" s="174">
        <v>1</v>
      </c>
      <c r="CZ269" s="143">
        <v>0.00067</v>
      </c>
    </row>
    <row r="270" spans="1:15" ht="12.75">
      <c r="A270" s="175"/>
      <c r="B270" s="178"/>
      <c r="C270" s="225" t="s">
        <v>733</v>
      </c>
      <c r="D270" s="226"/>
      <c r="E270" s="179">
        <v>1</v>
      </c>
      <c r="F270" s="180"/>
      <c r="G270" s="181"/>
      <c r="M270" s="177" t="s">
        <v>733</v>
      </c>
      <c r="O270" s="167"/>
    </row>
    <row r="271" spans="1:104" ht="12.75">
      <c r="A271" s="168">
        <v>92</v>
      </c>
      <c r="B271" s="169" t="s">
        <v>736</v>
      </c>
      <c r="C271" s="170" t="s">
        <v>737</v>
      </c>
      <c r="D271" s="171" t="s">
        <v>415</v>
      </c>
      <c r="E271" s="172">
        <v>1</v>
      </c>
      <c r="F271" s="172">
        <v>0</v>
      </c>
      <c r="G271" s="173">
        <f>E271*F271</f>
        <v>0</v>
      </c>
      <c r="O271" s="167">
        <v>2</v>
      </c>
      <c r="AA271" s="143">
        <v>1</v>
      </c>
      <c r="AB271" s="143">
        <v>1</v>
      </c>
      <c r="AC271" s="143">
        <v>1</v>
      </c>
      <c r="AZ271" s="143">
        <v>1</v>
      </c>
      <c r="BA271" s="143">
        <f>IF(AZ271=1,G271,0)</f>
        <v>0</v>
      </c>
      <c r="BB271" s="143">
        <f>IF(AZ271=2,G271,0)</f>
        <v>0</v>
      </c>
      <c r="BC271" s="143">
        <f>IF(AZ271=3,G271,0)</f>
        <v>0</v>
      </c>
      <c r="BD271" s="143">
        <f>IF(AZ271=4,G271,0)</f>
        <v>0</v>
      </c>
      <c r="BE271" s="143">
        <f>IF(AZ271=5,G271,0)</f>
        <v>0</v>
      </c>
      <c r="CA271" s="174">
        <v>1</v>
      </c>
      <c r="CB271" s="174">
        <v>1</v>
      </c>
      <c r="CZ271" s="143">
        <v>0.00049</v>
      </c>
    </row>
    <row r="272" spans="1:15" ht="12.75">
      <c r="A272" s="175"/>
      <c r="B272" s="178"/>
      <c r="C272" s="225" t="s">
        <v>442</v>
      </c>
      <c r="D272" s="226"/>
      <c r="E272" s="179">
        <v>1</v>
      </c>
      <c r="F272" s="180"/>
      <c r="G272" s="181"/>
      <c r="M272" s="177" t="s">
        <v>442</v>
      </c>
      <c r="O272" s="167"/>
    </row>
    <row r="273" spans="1:104" ht="12.75">
      <c r="A273" s="168">
        <v>93</v>
      </c>
      <c r="B273" s="169" t="s">
        <v>738</v>
      </c>
      <c r="C273" s="170" t="s">
        <v>739</v>
      </c>
      <c r="D273" s="171" t="s">
        <v>415</v>
      </c>
      <c r="E273" s="172">
        <v>14</v>
      </c>
      <c r="F273" s="172">
        <v>0</v>
      </c>
      <c r="G273" s="173">
        <f>E273*F273</f>
        <v>0</v>
      </c>
      <c r="O273" s="167">
        <v>2</v>
      </c>
      <c r="AA273" s="143">
        <v>1</v>
      </c>
      <c r="AB273" s="143">
        <v>1</v>
      </c>
      <c r="AC273" s="143">
        <v>1</v>
      </c>
      <c r="AZ273" s="143">
        <v>1</v>
      </c>
      <c r="BA273" s="143">
        <f>IF(AZ273=1,G273,0)</f>
        <v>0</v>
      </c>
      <c r="BB273" s="143">
        <f>IF(AZ273=2,G273,0)</f>
        <v>0</v>
      </c>
      <c r="BC273" s="143">
        <f>IF(AZ273=3,G273,0)</f>
        <v>0</v>
      </c>
      <c r="BD273" s="143">
        <f>IF(AZ273=4,G273,0)</f>
        <v>0</v>
      </c>
      <c r="BE273" s="143">
        <f>IF(AZ273=5,G273,0)</f>
        <v>0</v>
      </c>
      <c r="CA273" s="174">
        <v>1</v>
      </c>
      <c r="CB273" s="174">
        <v>1</v>
      </c>
      <c r="CZ273" s="143">
        <v>0.00049</v>
      </c>
    </row>
    <row r="274" spans="1:15" ht="12.75">
      <c r="A274" s="175"/>
      <c r="B274" s="178"/>
      <c r="C274" s="225" t="s">
        <v>740</v>
      </c>
      <c r="D274" s="226"/>
      <c r="E274" s="179">
        <v>11</v>
      </c>
      <c r="F274" s="180"/>
      <c r="G274" s="181"/>
      <c r="M274" s="177" t="s">
        <v>740</v>
      </c>
      <c r="O274" s="167"/>
    </row>
    <row r="275" spans="1:15" ht="12.75">
      <c r="A275" s="175"/>
      <c r="B275" s="178"/>
      <c r="C275" s="225" t="s">
        <v>741</v>
      </c>
      <c r="D275" s="226"/>
      <c r="E275" s="179">
        <v>3</v>
      </c>
      <c r="F275" s="180"/>
      <c r="G275" s="181"/>
      <c r="M275" s="177" t="s">
        <v>741</v>
      </c>
      <c r="O275" s="167"/>
    </row>
    <row r="276" spans="1:104" ht="12.75">
      <c r="A276" s="168">
        <v>94</v>
      </c>
      <c r="B276" s="169" t="s">
        <v>742</v>
      </c>
      <c r="C276" s="170" t="s">
        <v>743</v>
      </c>
      <c r="D276" s="171" t="s">
        <v>415</v>
      </c>
      <c r="E276" s="172">
        <v>22</v>
      </c>
      <c r="F276" s="172">
        <v>0</v>
      </c>
      <c r="G276" s="173">
        <f>E276*F276</f>
        <v>0</v>
      </c>
      <c r="O276" s="167">
        <v>2</v>
      </c>
      <c r="AA276" s="143">
        <v>1</v>
      </c>
      <c r="AB276" s="143">
        <v>1</v>
      </c>
      <c r="AC276" s="143">
        <v>1</v>
      </c>
      <c r="AZ276" s="143">
        <v>1</v>
      </c>
      <c r="BA276" s="143">
        <f>IF(AZ276=1,G276,0)</f>
        <v>0</v>
      </c>
      <c r="BB276" s="143">
        <f>IF(AZ276=2,G276,0)</f>
        <v>0</v>
      </c>
      <c r="BC276" s="143">
        <f>IF(AZ276=3,G276,0)</f>
        <v>0</v>
      </c>
      <c r="BD276" s="143">
        <f>IF(AZ276=4,G276,0)</f>
        <v>0</v>
      </c>
      <c r="BE276" s="143">
        <f>IF(AZ276=5,G276,0)</f>
        <v>0</v>
      </c>
      <c r="CA276" s="174">
        <v>1</v>
      </c>
      <c r="CB276" s="174">
        <v>1</v>
      </c>
      <c r="CZ276" s="143">
        <v>8E-05</v>
      </c>
    </row>
    <row r="277" spans="1:15" ht="12.75">
      <c r="A277" s="175"/>
      <c r="B277" s="178"/>
      <c r="C277" s="225" t="s">
        <v>744</v>
      </c>
      <c r="D277" s="226"/>
      <c r="E277" s="179">
        <v>22</v>
      </c>
      <c r="F277" s="180"/>
      <c r="G277" s="181"/>
      <c r="M277" s="177" t="s">
        <v>744</v>
      </c>
      <c r="O277" s="167"/>
    </row>
    <row r="278" spans="1:104" ht="12.75">
      <c r="A278" s="168">
        <v>95</v>
      </c>
      <c r="B278" s="169" t="s">
        <v>745</v>
      </c>
      <c r="C278" s="170" t="s">
        <v>746</v>
      </c>
      <c r="D278" s="171" t="s">
        <v>415</v>
      </c>
      <c r="E278" s="172">
        <v>24</v>
      </c>
      <c r="F278" s="172">
        <v>0</v>
      </c>
      <c r="G278" s="173">
        <f>E278*F278</f>
        <v>0</v>
      </c>
      <c r="O278" s="167">
        <v>2</v>
      </c>
      <c r="AA278" s="143">
        <v>1</v>
      </c>
      <c r="AB278" s="143">
        <v>1</v>
      </c>
      <c r="AC278" s="143">
        <v>1</v>
      </c>
      <c r="AZ278" s="143">
        <v>1</v>
      </c>
      <c r="BA278" s="143">
        <f>IF(AZ278=1,G278,0)</f>
        <v>0</v>
      </c>
      <c r="BB278" s="143">
        <f>IF(AZ278=2,G278,0)</f>
        <v>0</v>
      </c>
      <c r="BC278" s="143">
        <f>IF(AZ278=3,G278,0)</f>
        <v>0</v>
      </c>
      <c r="BD278" s="143">
        <f>IF(AZ278=4,G278,0)</f>
        <v>0</v>
      </c>
      <c r="BE278" s="143">
        <f>IF(AZ278=5,G278,0)</f>
        <v>0</v>
      </c>
      <c r="CA278" s="174">
        <v>1</v>
      </c>
      <c r="CB278" s="174">
        <v>1</v>
      </c>
      <c r="CZ278" s="143">
        <v>8E-05</v>
      </c>
    </row>
    <row r="279" spans="1:15" ht="12.75">
      <c r="A279" s="175"/>
      <c r="B279" s="176"/>
      <c r="C279" s="227" t="s">
        <v>747</v>
      </c>
      <c r="D279" s="228"/>
      <c r="E279" s="228"/>
      <c r="F279" s="228"/>
      <c r="G279" s="229"/>
      <c r="L279" s="177" t="s">
        <v>747</v>
      </c>
      <c r="O279" s="167">
        <v>3</v>
      </c>
    </row>
    <row r="280" spans="1:15" ht="12.75">
      <c r="A280" s="175"/>
      <c r="B280" s="178"/>
      <c r="C280" s="225" t="s">
        <v>748</v>
      </c>
      <c r="D280" s="226"/>
      <c r="E280" s="179">
        <v>4</v>
      </c>
      <c r="F280" s="180"/>
      <c r="G280" s="181"/>
      <c r="M280" s="177" t="s">
        <v>748</v>
      </c>
      <c r="O280" s="167"/>
    </row>
    <row r="281" spans="1:15" ht="12.75">
      <c r="A281" s="175"/>
      <c r="B281" s="178"/>
      <c r="C281" s="225" t="s">
        <v>749</v>
      </c>
      <c r="D281" s="226"/>
      <c r="E281" s="179">
        <v>13</v>
      </c>
      <c r="F281" s="180"/>
      <c r="G281" s="181"/>
      <c r="M281" s="177" t="s">
        <v>749</v>
      </c>
      <c r="O281" s="167"/>
    </row>
    <row r="282" spans="1:15" ht="12.75">
      <c r="A282" s="175"/>
      <c r="B282" s="178"/>
      <c r="C282" s="225" t="s">
        <v>750</v>
      </c>
      <c r="D282" s="226"/>
      <c r="E282" s="179">
        <v>7</v>
      </c>
      <c r="F282" s="180"/>
      <c r="G282" s="181"/>
      <c r="M282" s="177" t="s">
        <v>750</v>
      </c>
      <c r="O282" s="167"/>
    </row>
    <row r="283" spans="1:104" ht="12.75">
      <c r="A283" s="168">
        <v>96</v>
      </c>
      <c r="B283" s="169" t="s">
        <v>751</v>
      </c>
      <c r="C283" s="170" t="s">
        <v>752</v>
      </c>
      <c r="D283" s="171" t="s">
        <v>520</v>
      </c>
      <c r="E283" s="172">
        <v>21</v>
      </c>
      <c r="F283" s="172">
        <v>0</v>
      </c>
      <c r="G283" s="173">
        <f>E283*F283</f>
        <v>0</v>
      </c>
      <c r="O283" s="167">
        <v>2</v>
      </c>
      <c r="AA283" s="143">
        <v>1</v>
      </c>
      <c r="AB283" s="143">
        <v>1</v>
      </c>
      <c r="AC283" s="143">
        <v>1</v>
      </c>
      <c r="AZ283" s="143">
        <v>1</v>
      </c>
      <c r="BA283" s="143">
        <f>IF(AZ283=1,G283,0)</f>
        <v>0</v>
      </c>
      <c r="BB283" s="143">
        <f>IF(AZ283=2,G283,0)</f>
        <v>0</v>
      </c>
      <c r="BC283" s="143">
        <f>IF(AZ283=3,G283,0)</f>
        <v>0</v>
      </c>
      <c r="BD283" s="143">
        <f>IF(AZ283=4,G283,0)</f>
        <v>0</v>
      </c>
      <c r="BE283" s="143">
        <f>IF(AZ283=5,G283,0)</f>
        <v>0</v>
      </c>
      <c r="CA283" s="174">
        <v>1</v>
      </c>
      <c r="CB283" s="174">
        <v>1</v>
      </c>
      <c r="CZ283" s="143">
        <v>0.00049</v>
      </c>
    </row>
    <row r="284" spans="1:15" ht="12.75">
      <c r="A284" s="175"/>
      <c r="B284" s="176"/>
      <c r="C284" s="227" t="s">
        <v>747</v>
      </c>
      <c r="D284" s="228"/>
      <c r="E284" s="228"/>
      <c r="F284" s="228"/>
      <c r="G284" s="229"/>
      <c r="L284" s="177" t="s">
        <v>747</v>
      </c>
      <c r="O284" s="167">
        <v>3</v>
      </c>
    </row>
    <row r="285" spans="1:15" ht="12.75">
      <c r="A285" s="175"/>
      <c r="B285" s="178"/>
      <c r="C285" s="225" t="s">
        <v>555</v>
      </c>
      <c r="D285" s="226"/>
      <c r="E285" s="179">
        <v>5.5</v>
      </c>
      <c r="F285" s="180"/>
      <c r="G285" s="181"/>
      <c r="M285" s="177" t="s">
        <v>555</v>
      </c>
      <c r="O285" s="167"/>
    </row>
    <row r="286" spans="1:15" ht="12.75">
      <c r="A286" s="175"/>
      <c r="B286" s="178"/>
      <c r="C286" s="225" t="s">
        <v>753</v>
      </c>
      <c r="D286" s="226"/>
      <c r="E286" s="179">
        <v>15.5</v>
      </c>
      <c r="F286" s="180"/>
      <c r="G286" s="181"/>
      <c r="M286" s="177" t="s">
        <v>753</v>
      </c>
      <c r="O286" s="167"/>
    </row>
    <row r="287" spans="1:104" ht="12.75">
      <c r="A287" s="168">
        <v>97</v>
      </c>
      <c r="B287" s="169" t="s">
        <v>754</v>
      </c>
      <c r="C287" s="170" t="s">
        <v>755</v>
      </c>
      <c r="D287" s="171" t="s">
        <v>520</v>
      </c>
      <c r="E287" s="172">
        <v>39</v>
      </c>
      <c r="F287" s="172">
        <v>0</v>
      </c>
      <c r="G287" s="173">
        <f>E287*F287</f>
        <v>0</v>
      </c>
      <c r="O287" s="167">
        <v>2</v>
      </c>
      <c r="AA287" s="143">
        <v>1</v>
      </c>
      <c r="AB287" s="143">
        <v>1</v>
      </c>
      <c r="AC287" s="143">
        <v>1</v>
      </c>
      <c r="AZ287" s="143">
        <v>1</v>
      </c>
      <c r="BA287" s="143">
        <f>IF(AZ287=1,G287,0)</f>
        <v>0</v>
      </c>
      <c r="BB287" s="143">
        <f>IF(AZ287=2,G287,0)</f>
        <v>0</v>
      </c>
      <c r="BC287" s="143">
        <f>IF(AZ287=3,G287,0)</f>
        <v>0</v>
      </c>
      <c r="BD287" s="143">
        <f>IF(AZ287=4,G287,0)</f>
        <v>0</v>
      </c>
      <c r="BE287" s="143">
        <f>IF(AZ287=5,G287,0)</f>
        <v>0</v>
      </c>
      <c r="CA287" s="174">
        <v>1</v>
      </c>
      <c r="CB287" s="174">
        <v>1</v>
      </c>
      <c r="CZ287" s="143">
        <v>0.00049</v>
      </c>
    </row>
    <row r="288" spans="1:15" ht="12.75">
      <c r="A288" s="175"/>
      <c r="B288" s="178"/>
      <c r="C288" s="225" t="s">
        <v>756</v>
      </c>
      <c r="D288" s="226"/>
      <c r="E288" s="179">
        <v>39</v>
      </c>
      <c r="F288" s="180"/>
      <c r="G288" s="181"/>
      <c r="M288" s="177" t="s">
        <v>756</v>
      </c>
      <c r="O288" s="167"/>
    </row>
    <row r="289" spans="1:104" ht="12.75">
      <c r="A289" s="168">
        <v>98</v>
      </c>
      <c r="B289" s="169" t="s">
        <v>757</v>
      </c>
      <c r="C289" s="170" t="s">
        <v>758</v>
      </c>
      <c r="D289" s="171" t="s">
        <v>520</v>
      </c>
      <c r="E289" s="172">
        <v>1</v>
      </c>
      <c r="F289" s="172">
        <v>0</v>
      </c>
      <c r="G289" s="173">
        <f>E289*F289</f>
        <v>0</v>
      </c>
      <c r="O289" s="167">
        <v>2</v>
      </c>
      <c r="AA289" s="143">
        <v>1</v>
      </c>
      <c r="AB289" s="143">
        <v>1</v>
      </c>
      <c r="AC289" s="143">
        <v>1</v>
      </c>
      <c r="AZ289" s="143">
        <v>1</v>
      </c>
      <c r="BA289" s="143">
        <f>IF(AZ289=1,G289,0)</f>
        <v>0</v>
      </c>
      <c r="BB289" s="143">
        <f>IF(AZ289=2,G289,0)</f>
        <v>0</v>
      </c>
      <c r="BC289" s="143">
        <f>IF(AZ289=3,G289,0)</f>
        <v>0</v>
      </c>
      <c r="BD289" s="143">
        <f>IF(AZ289=4,G289,0)</f>
        <v>0</v>
      </c>
      <c r="BE289" s="143">
        <f>IF(AZ289=5,G289,0)</f>
        <v>0</v>
      </c>
      <c r="CA289" s="174">
        <v>1</v>
      </c>
      <c r="CB289" s="174">
        <v>1</v>
      </c>
      <c r="CZ289" s="143">
        <v>0.00049</v>
      </c>
    </row>
    <row r="290" spans="1:15" ht="12.75">
      <c r="A290" s="175"/>
      <c r="B290" s="178"/>
      <c r="C290" s="225" t="s">
        <v>442</v>
      </c>
      <c r="D290" s="226"/>
      <c r="E290" s="179">
        <v>1</v>
      </c>
      <c r="F290" s="180"/>
      <c r="G290" s="181"/>
      <c r="M290" s="177" t="s">
        <v>442</v>
      </c>
      <c r="O290" s="167"/>
    </row>
    <row r="291" spans="1:104" ht="12.75">
      <c r="A291" s="168">
        <v>99</v>
      </c>
      <c r="B291" s="169" t="s">
        <v>759</v>
      </c>
      <c r="C291" s="170" t="s">
        <v>760</v>
      </c>
      <c r="D291" s="171" t="s">
        <v>520</v>
      </c>
      <c r="E291" s="172">
        <v>21.6</v>
      </c>
      <c r="F291" s="172">
        <v>0</v>
      </c>
      <c r="G291" s="173">
        <f>E291*F291</f>
        <v>0</v>
      </c>
      <c r="O291" s="167">
        <v>2</v>
      </c>
      <c r="AA291" s="143">
        <v>1</v>
      </c>
      <c r="AB291" s="143">
        <v>1</v>
      </c>
      <c r="AC291" s="143">
        <v>1</v>
      </c>
      <c r="AZ291" s="143">
        <v>1</v>
      </c>
      <c r="BA291" s="143">
        <f>IF(AZ291=1,G291,0)</f>
        <v>0</v>
      </c>
      <c r="BB291" s="143">
        <f>IF(AZ291=2,G291,0)</f>
        <v>0</v>
      </c>
      <c r="BC291" s="143">
        <f>IF(AZ291=3,G291,0)</f>
        <v>0</v>
      </c>
      <c r="BD291" s="143">
        <f>IF(AZ291=4,G291,0)</f>
        <v>0</v>
      </c>
      <c r="BE291" s="143">
        <f>IF(AZ291=5,G291,0)</f>
        <v>0</v>
      </c>
      <c r="CA291" s="174">
        <v>1</v>
      </c>
      <c r="CB291" s="174">
        <v>1</v>
      </c>
      <c r="CZ291" s="143">
        <v>0.00049</v>
      </c>
    </row>
    <row r="292" spans="1:15" ht="12.75">
      <c r="A292" s="175"/>
      <c r="B292" s="178"/>
      <c r="C292" s="225" t="s">
        <v>761</v>
      </c>
      <c r="D292" s="226"/>
      <c r="E292" s="179">
        <v>21.6</v>
      </c>
      <c r="F292" s="180"/>
      <c r="G292" s="181"/>
      <c r="M292" s="177" t="s">
        <v>761</v>
      </c>
      <c r="O292" s="167"/>
    </row>
    <row r="293" spans="1:104" ht="12.75">
      <c r="A293" s="168">
        <v>100</v>
      </c>
      <c r="B293" s="169" t="s">
        <v>762</v>
      </c>
      <c r="C293" s="170" t="s">
        <v>763</v>
      </c>
      <c r="D293" s="171" t="s">
        <v>520</v>
      </c>
      <c r="E293" s="172">
        <v>2</v>
      </c>
      <c r="F293" s="172">
        <v>0</v>
      </c>
      <c r="G293" s="173">
        <f>E293*F293</f>
        <v>0</v>
      </c>
      <c r="O293" s="167">
        <v>2</v>
      </c>
      <c r="AA293" s="143">
        <v>1</v>
      </c>
      <c r="AB293" s="143">
        <v>1</v>
      </c>
      <c r="AC293" s="143">
        <v>1</v>
      </c>
      <c r="AZ293" s="143">
        <v>1</v>
      </c>
      <c r="BA293" s="143">
        <f>IF(AZ293=1,G293,0)</f>
        <v>0</v>
      </c>
      <c r="BB293" s="143">
        <f>IF(AZ293=2,G293,0)</f>
        <v>0</v>
      </c>
      <c r="BC293" s="143">
        <f>IF(AZ293=3,G293,0)</f>
        <v>0</v>
      </c>
      <c r="BD293" s="143">
        <f>IF(AZ293=4,G293,0)</f>
        <v>0</v>
      </c>
      <c r="BE293" s="143">
        <f>IF(AZ293=5,G293,0)</f>
        <v>0</v>
      </c>
      <c r="CA293" s="174">
        <v>1</v>
      </c>
      <c r="CB293" s="174">
        <v>1</v>
      </c>
      <c r="CZ293" s="143">
        <v>0.00049</v>
      </c>
    </row>
    <row r="294" spans="1:15" ht="12.75">
      <c r="A294" s="175"/>
      <c r="B294" s="178"/>
      <c r="C294" s="225" t="s">
        <v>764</v>
      </c>
      <c r="D294" s="226"/>
      <c r="E294" s="179">
        <v>2</v>
      </c>
      <c r="F294" s="180"/>
      <c r="G294" s="181"/>
      <c r="M294" s="177" t="s">
        <v>764</v>
      </c>
      <c r="O294" s="167"/>
    </row>
    <row r="295" spans="1:104" ht="12.75">
      <c r="A295" s="168">
        <v>101</v>
      </c>
      <c r="B295" s="169" t="s">
        <v>765</v>
      </c>
      <c r="C295" s="170" t="s">
        <v>766</v>
      </c>
      <c r="D295" s="171" t="s">
        <v>520</v>
      </c>
      <c r="E295" s="172">
        <v>20</v>
      </c>
      <c r="F295" s="172">
        <v>0</v>
      </c>
      <c r="G295" s="173">
        <f>E295*F295</f>
        <v>0</v>
      </c>
      <c r="O295" s="167">
        <v>2</v>
      </c>
      <c r="AA295" s="143">
        <v>1</v>
      </c>
      <c r="AB295" s="143">
        <v>1</v>
      </c>
      <c r="AC295" s="143">
        <v>1</v>
      </c>
      <c r="AZ295" s="143">
        <v>1</v>
      </c>
      <c r="BA295" s="143">
        <f>IF(AZ295=1,G295,0)</f>
        <v>0</v>
      </c>
      <c r="BB295" s="143">
        <f>IF(AZ295=2,G295,0)</f>
        <v>0</v>
      </c>
      <c r="BC295" s="143">
        <f>IF(AZ295=3,G295,0)</f>
        <v>0</v>
      </c>
      <c r="BD295" s="143">
        <f>IF(AZ295=4,G295,0)</f>
        <v>0</v>
      </c>
      <c r="BE295" s="143">
        <f>IF(AZ295=5,G295,0)</f>
        <v>0</v>
      </c>
      <c r="CA295" s="174">
        <v>1</v>
      </c>
      <c r="CB295" s="174">
        <v>1</v>
      </c>
      <c r="CZ295" s="143">
        <v>0.00049</v>
      </c>
    </row>
    <row r="296" spans="1:15" ht="12.75">
      <c r="A296" s="175"/>
      <c r="B296" s="178"/>
      <c r="C296" s="225" t="s">
        <v>767</v>
      </c>
      <c r="D296" s="226"/>
      <c r="E296" s="179">
        <v>20</v>
      </c>
      <c r="F296" s="180"/>
      <c r="G296" s="181"/>
      <c r="M296" s="177" t="s">
        <v>767</v>
      </c>
      <c r="O296" s="167"/>
    </row>
    <row r="297" spans="1:104" ht="12.75">
      <c r="A297" s="168">
        <v>102</v>
      </c>
      <c r="B297" s="169" t="s">
        <v>768</v>
      </c>
      <c r="C297" s="170" t="s">
        <v>769</v>
      </c>
      <c r="D297" s="171" t="s">
        <v>520</v>
      </c>
      <c r="E297" s="172">
        <v>2.5</v>
      </c>
      <c r="F297" s="172">
        <v>0</v>
      </c>
      <c r="G297" s="173">
        <f>E297*F297</f>
        <v>0</v>
      </c>
      <c r="O297" s="167">
        <v>2</v>
      </c>
      <c r="AA297" s="143">
        <v>1</v>
      </c>
      <c r="AB297" s="143">
        <v>1</v>
      </c>
      <c r="AC297" s="143">
        <v>1</v>
      </c>
      <c r="AZ297" s="143">
        <v>1</v>
      </c>
      <c r="BA297" s="143">
        <f>IF(AZ297=1,G297,0)</f>
        <v>0</v>
      </c>
      <c r="BB297" s="143">
        <f>IF(AZ297=2,G297,0)</f>
        <v>0</v>
      </c>
      <c r="BC297" s="143">
        <f>IF(AZ297=3,G297,0)</f>
        <v>0</v>
      </c>
      <c r="BD297" s="143">
        <f>IF(AZ297=4,G297,0)</f>
        <v>0</v>
      </c>
      <c r="BE297" s="143">
        <f>IF(AZ297=5,G297,0)</f>
        <v>0</v>
      </c>
      <c r="CA297" s="174">
        <v>1</v>
      </c>
      <c r="CB297" s="174">
        <v>1</v>
      </c>
      <c r="CZ297" s="143">
        <v>0.00049</v>
      </c>
    </row>
    <row r="298" spans="1:15" ht="12.75">
      <c r="A298" s="175"/>
      <c r="B298" s="178"/>
      <c r="C298" s="225" t="s">
        <v>563</v>
      </c>
      <c r="D298" s="226"/>
      <c r="E298" s="179">
        <v>2.5</v>
      </c>
      <c r="F298" s="180"/>
      <c r="G298" s="181"/>
      <c r="M298" s="177" t="s">
        <v>563</v>
      </c>
      <c r="O298" s="167"/>
    </row>
    <row r="299" spans="1:104" ht="12.75">
      <c r="A299" s="168">
        <v>103</v>
      </c>
      <c r="B299" s="169" t="s">
        <v>770</v>
      </c>
      <c r="C299" s="170" t="s">
        <v>771</v>
      </c>
      <c r="D299" s="171" t="s">
        <v>520</v>
      </c>
      <c r="E299" s="172">
        <v>5</v>
      </c>
      <c r="F299" s="172">
        <v>0</v>
      </c>
      <c r="G299" s="173">
        <f>E299*F299</f>
        <v>0</v>
      </c>
      <c r="O299" s="167">
        <v>2</v>
      </c>
      <c r="AA299" s="143">
        <v>1</v>
      </c>
      <c r="AB299" s="143">
        <v>1</v>
      </c>
      <c r="AC299" s="143">
        <v>1</v>
      </c>
      <c r="AZ299" s="143">
        <v>1</v>
      </c>
      <c r="BA299" s="143">
        <f>IF(AZ299=1,G299,0)</f>
        <v>0</v>
      </c>
      <c r="BB299" s="143">
        <f>IF(AZ299=2,G299,0)</f>
        <v>0</v>
      </c>
      <c r="BC299" s="143">
        <f>IF(AZ299=3,G299,0)</f>
        <v>0</v>
      </c>
      <c r="BD299" s="143">
        <f>IF(AZ299=4,G299,0)</f>
        <v>0</v>
      </c>
      <c r="BE299" s="143">
        <f>IF(AZ299=5,G299,0)</f>
        <v>0</v>
      </c>
      <c r="CA299" s="174">
        <v>1</v>
      </c>
      <c r="CB299" s="174">
        <v>1</v>
      </c>
      <c r="CZ299" s="143">
        <v>0.00049</v>
      </c>
    </row>
    <row r="300" spans="1:15" ht="12.75">
      <c r="A300" s="175"/>
      <c r="B300" s="178"/>
      <c r="C300" s="225" t="s">
        <v>772</v>
      </c>
      <c r="D300" s="226"/>
      <c r="E300" s="179">
        <v>5</v>
      </c>
      <c r="F300" s="180"/>
      <c r="G300" s="181"/>
      <c r="M300" s="177" t="s">
        <v>772</v>
      </c>
      <c r="O300" s="167"/>
    </row>
    <row r="301" spans="1:104" ht="12.75">
      <c r="A301" s="168">
        <v>104</v>
      </c>
      <c r="B301" s="169" t="s">
        <v>773</v>
      </c>
      <c r="C301" s="170" t="s">
        <v>774</v>
      </c>
      <c r="D301" s="171" t="s">
        <v>520</v>
      </c>
      <c r="E301" s="172">
        <v>3</v>
      </c>
      <c r="F301" s="172">
        <v>0</v>
      </c>
      <c r="G301" s="173">
        <f>E301*F301</f>
        <v>0</v>
      </c>
      <c r="O301" s="167">
        <v>2</v>
      </c>
      <c r="AA301" s="143">
        <v>1</v>
      </c>
      <c r="AB301" s="143">
        <v>1</v>
      </c>
      <c r="AC301" s="143">
        <v>1</v>
      </c>
      <c r="AZ301" s="143">
        <v>1</v>
      </c>
      <c r="BA301" s="143">
        <f>IF(AZ301=1,G301,0)</f>
        <v>0</v>
      </c>
      <c r="BB301" s="143">
        <f>IF(AZ301=2,G301,0)</f>
        <v>0</v>
      </c>
      <c r="BC301" s="143">
        <f>IF(AZ301=3,G301,0)</f>
        <v>0</v>
      </c>
      <c r="BD301" s="143">
        <f>IF(AZ301=4,G301,0)</f>
        <v>0</v>
      </c>
      <c r="BE301" s="143">
        <f>IF(AZ301=5,G301,0)</f>
        <v>0</v>
      </c>
      <c r="CA301" s="174">
        <v>1</v>
      </c>
      <c r="CB301" s="174">
        <v>1</v>
      </c>
      <c r="CZ301" s="143">
        <v>0.00049</v>
      </c>
    </row>
    <row r="302" spans="1:15" ht="12.75">
      <c r="A302" s="175"/>
      <c r="B302" s="178"/>
      <c r="C302" s="225" t="s">
        <v>560</v>
      </c>
      <c r="D302" s="226"/>
      <c r="E302" s="179">
        <v>3</v>
      </c>
      <c r="F302" s="180"/>
      <c r="G302" s="181"/>
      <c r="M302" s="177" t="s">
        <v>560</v>
      </c>
      <c r="O302" s="167"/>
    </row>
    <row r="303" spans="1:104" ht="12.75">
      <c r="A303" s="168">
        <v>105</v>
      </c>
      <c r="B303" s="169" t="s">
        <v>775</v>
      </c>
      <c r="C303" s="170" t="s">
        <v>776</v>
      </c>
      <c r="D303" s="171" t="s">
        <v>520</v>
      </c>
      <c r="E303" s="172">
        <v>17</v>
      </c>
      <c r="F303" s="172">
        <v>0</v>
      </c>
      <c r="G303" s="173">
        <f>E303*F303</f>
        <v>0</v>
      </c>
      <c r="O303" s="167">
        <v>2</v>
      </c>
      <c r="AA303" s="143">
        <v>1</v>
      </c>
      <c r="AB303" s="143">
        <v>1</v>
      </c>
      <c r="AC303" s="143">
        <v>1</v>
      </c>
      <c r="AZ303" s="143">
        <v>1</v>
      </c>
      <c r="BA303" s="143">
        <f>IF(AZ303=1,G303,0)</f>
        <v>0</v>
      </c>
      <c r="BB303" s="143">
        <f>IF(AZ303=2,G303,0)</f>
        <v>0</v>
      </c>
      <c r="BC303" s="143">
        <f>IF(AZ303=3,G303,0)</f>
        <v>0</v>
      </c>
      <c r="BD303" s="143">
        <f>IF(AZ303=4,G303,0)</f>
        <v>0</v>
      </c>
      <c r="BE303" s="143">
        <f>IF(AZ303=5,G303,0)</f>
        <v>0</v>
      </c>
      <c r="CA303" s="174">
        <v>1</v>
      </c>
      <c r="CB303" s="174">
        <v>1</v>
      </c>
      <c r="CZ303" s="143">
        <v>0.00049</v>
      </c>
    </row>
    <row r="304" spans="1:15" ht="12.75">
      <c r="A304" s="175"/>
      <c r="B304" s="178"/>
      <c r="C304" s="225" t="s">
        <v>564</v>
      </c>
      <c r="D304" s="226"/>
      <c r="E304" s="179">
        <v>17</v>
      </c>
      <c r="F304" s="180"/>
      <c r="G304" s="181"/>
      <c r="M304" s="177" t="s">
        <v>564</v>
      </c>
      <c r="O304" s="167"/>
    </row>
    <row r="305" spans="1:104" ht="12.75">
      <c r="A305" s="168">
        <v>106</v>
      </c>
      <c r="B305" s="169" t="s">
        <v>777</v>
      </c>
      <c r="C305" s="170" t="s">
        <v>778</v>
      </c>
      <c r="D305" s="171" t="s">
        <v>403</v>
      </c>
      <c r="E305" s="172">
        <v>36.025</v>
      </c>
      <c r="F305" s="172">
        <v>0</v>
      </c>
      <c r="G305" s="173">
        <f>E305*F305</f>
        <v>0</v>
      </c>
      <c r="O305" s="167">
        <v>2</v>
      </c>
      <c r="AA305" s="143">
        <v>1</v>
      </c>
      <c r="AB305" s="143">
        <v>1</v>
      </c>
      <c r="AC305" s="143">
        <v>1</v>
      </c>
      <c r="AZ305" s="143">
        <v>1</v>
      </c>
      <c r="BA305" s="143">
        <f>IF(AZ305=1,G305,0)</f>
        <v>0</v>
      </c>
      <c r="BB305" s="143">
        <f>IF(AZ305=2,G305,0)</f>
        <v>0</v>
      </c>
      <c r="BC305" s="143">
        <f>IF(AZ305=3,G305,0)</f>
        <v>0</v>
      </c>
      <c r="BD305" s="143">
        <f>IF(AZ305=4,G305,0)</f>
        <v>0</v>
      </c>
      <c r="BE305" s="143">
        <f>IF(AZ305=5,G305,0)</f>
        <v>0</v>
      </c>
      <c r="CA305" s="174">
        <v>1</v>
      </c>
      <c r="CB305" s="174">
        <v>1</v>
      </c>
      <c r="CZ305" s="143">
        <v>0</v>
      </c>
    </row>
    <row r="306" spans="1:15" ht="12.75">
      <c r="A306" s="175"/>
      <c r="B306" s="178"/>
      <c r="C306" s="225" t="s">
        <v>779</v>
      </c>
      <c r="D306" s="226"/>
      <c r="E306" s="179">
        <v>0</v>
      </c>
      <c r="F306" s="180"/>
      <c r="G306" s="181"/>
      <c r="M306" s="177" t="s">
        <v>779</v>
      </c>
      <c r="O306" s="167"/>
    </row>
    <row r="307" spans="1:15" ht="12.75">
      <c r="A307" s="175"/>
      <c r="B307" s="178"/>
      <c r="C307" s="225" t="s">
        <v>780</v>
      </c>
      <c r="D307" s="226"/>
      <c r="E307" s="179">
        <v>12.725</v>
      </c>
      <c r="F307" s="180"/>
      <c r="G307" s="181"/>
      <c r="M307" s="177" t="s">
        <v>780</v>
      </c>
      <c r="O307" s="167"/>
    </row>
    <row r="308" spans="1:15" ht="12.75">
      <c r="A308" s="175"/>
      <c r="B308" s="178"/>
      <c r="C308" s="225" t="s">
        <v>781</v>
      </c>
      <c r="D308" s="226"/>
      <c r="E308" s="179">
        <v>7.25</v>
      </c>
      <c r="F308" s="180"/>
      <c r="G308" s="181"/>
      <c r="M308" s="177" t="s">
        <v>781</v>
      </c>
      <c r="O308" s="167"/>
    </row>
    <row r="309" spans="1:15" ht="12.75">
      <c r="A309" s="175"/>
      <c r="B309" s="178"/>
      <c r="C309" s="225" t="s">
        <v>782</v>
      </c>
      <c r="D309" s="226"/>
      <c r="E309" s="179">
        <v>16.05</v>
      </c>
      <c r="F309" s="180"/>
      <c r="G309" s="181"/>
      <c r="M309" s="177" t="s">
        <v>782</v>
      </c>
      <c r="O309" s="167"/>
    </row>
    <row r="310" spans="1:104" ht="12.75">
      <c r="A310" s="168">
        <v>107</v>
      </c>
      <c r="B310" s="169" t="s">
        <v>783</v>
      </c>
      <c r="C310" s="170" t="s">
        <v>784</v>
      </c>
      <c r="D310" s="171" t="s">
        <v>403</v>
      </c>
      <c r="E310" s="172">
        <v>130.045</v>
      </c>
      <c r="F310" s="172">
        <v>0</v>
      </c>
      <c r="G310" s="173">
        <f>E310*F310</f>
        <v>0</v>
      </c>
      <c r="O310" s="167">
        <v>2</v>
      </c>
      <c r="AA310" s="143">
        <v>1</v>
      </c>
      <c r="AB310" s="143">
        <v>1</v>
      </c>
      <c r="AC310" s="143">
        <v>1</v>
      </c>
      <c r="AZ310" s="143">
        <v>1</v>
      </c>
      <c r="BA310" s="143">
        <f>IF(AZ310=1,G310,0)</f>
        <v>0</v>
      </c>
      <c r="BB310" s="143">
        <f>IF(AZ310=2,G310,0)</f>
        <v>0</v>
      </c>
      <c r="BC310" s="143">
        <f>IF(AZ310=3,G310,0)</f>
        <v>0</v>
      </c>
      <c r="BD310" s="143">
        <f>IF(AZ310=4,G310,0)</f>
        <v>0</v>
      </c>
      <c r="BE310" s="143">
        <f>IF(AZ310=5,G310,0)</f>
        <v>0</v>
      </c>
      <c r="CA310" s="174">
        <v>1</v>
      </c>
      <c r="CB310" s="174">
        <v>1</v>
      </c>
      <c r="CZ310" s="143">
        <v>0</v>
      </c>
    </row>
    <row r="311" spans="1:15" ht="12.75">
      <c r="A311" s="175"/>
      <c r="B311" s="178"/>
      <c r="C311" s="225" t="s">
        <v>624</v>
      </c>
      <c r="D311" s="226"/>
      <c r="E311" s="179">
        <v>46.595</v>
      </c>
      <c r="F311" s="180"/>
      <c r="G311" s="181"/>
      <c r="M311" s="177" t="s">
        <v>624</v>
      </c>
      <c r="O311" s="167"/>
    </row>
    <row r="312" spans="1:15" ht="12.75">
      <c r="A312" s="175"/>
      <c r="B312" s="178"/>
      <c r="C312" s="225" t="s">
        <v>625</v>
      </c>
      <c r="D312" s="226"/>
      <c r="E312" s="179">
        <v>48.82</v>
      </c>
      <c r="F312" s="180"/>
      <c r="G312" s="181"/>
      <c r="M312" s="177" t="s">
        <v>625</v>
      </c>
      <c r="O312" s="167"/>
    </row>
    <row r="313" spans="1:15" ht="12.75">
      <c r="A313" s="175"/>
      <c r="B313" s="178"/>
      <c r="C313" s="225" t="s">
        <v>626</v>
      </c>
      <c r="D313" s="226"/>
      <c r="E313" s="179">
        <v>9.9425</v>
      </c>
      <c r="F313" s="180"/>
      <c r="G313" s="181"/>
      <c r="M313" s="177" t="s">
        <v>626</v>
      </c>
      <c r="O313" s="167"/>
    </row>
    <row r="314" spans="1:15" ht="12.75">
      <c r="A314" s="175"/>
      <c r="B314" s="178"/>
      <c r="C314" s="225" t="s">
        <v>627</v>
      </c>
      <c r="D314" s="226"/>
      <c r="E314" s="179">
        <v>24.6875</v>
      </c>
      <c r="F314" s="180"/>
      <c r="G314" s="181"/>
      <c r="M314" s="177" t="s">
        <v>627</v>
      </c>
      <c r="O314" s="167"/>
    </row>
    <row r="315" spans="1:104" ht="12.75">
      <c r="A315" s="168">
        <v>108</v>
      </c>
      <c r="B315" s="169" t="s">
        <v>785</v>
      </c>
      <c r="C315" s="170" t="s">
        <v>786</v>
      </c>
      <c r="D315" s="171" t="s">
        <v>403</v>
      </c>
      <c r="E315" s="172">
        <v>14.3</v>
      </c>
      <c r="F315" s="172">
        <v>0</v>
      </c>
      <c r="G315" s="173">
        <f>E315*F315</f>
        <v>0</v>
      </c>
      <c r="O315" s="167">
        <v>2</v>
      </c>
      <c r="AA315" s="143">
        <v>1</v>
      </c>
      <c r="AB315" s="143">
        <v>1</v>
      </c>
      <c r="AC315" s="143">
        <v>1</v>
      </c>
      <c r="AZ315" s="143">
        <v>1</v>
      </c>
      <c r="BA315" s="143">
        <f>IF(AZ315=1,G315,0)</f>
        <v>0</v>
      </c>
      <c r="BB315" s="143">
        <f>IF(AZ315=2,G315,0)</f>
        <v>0</v>
      </c>
      <c r="BC315" s="143">
        <f>IF(AZ315=3,G315,0)</f>
        <v>0</v>
      </c>
      <c r="BD315" s="143">
        <f>IF(AZ315=4,G315,0)</f>
        <v>0</v>
      </c>
      <c r="BE315" s="143">
        <f>IF(AZ315=5,G315,0)</f>
        <v>0</v>
      </c>
      <c r="CA315" s="174">
        <v>1</v>
      </c>
      <c r="CB315" s="174">
        <v>1</v>
      </c>
      <c r="CZ315" s="143">
        <v>0</v>
      </c>
    </row>
    <row r="316" spans="1:15" ht="12.75">
      <c r="A316" s="175"/>
      <c r="B316" s="176"/>
      <c r="C316" s="227" t="s">
        <v>787</v>
      </c>
      <c r="D316" s="228"/>
      <c r="E316" s="228"/>
      <c r="F316" s="228"/>
      <c r="G316" s="229"/>
      <c r="L316" s="177" t="s">
        <v>787</v>
      </c>
      <c r="O316" s="167">
        <v>3</v>
      </c>
    </row>
    <row r="317" spans="1:15" ht="12.75">
      <c r="A317" s="175"/>
      <c r="B317" s="178"/>
      <c r="C317" s="225" t="s">
        <v>788</v>
      </c>
      <c r="D317" s="226"/>
      <c r="E317" s="179">
        <v>14.3</v>
      </c>
      <c r="F317" s="180"/>
      <c r="G317" s="181"/>
      <c r="M317" s="177" t="s">
        <v>788</v>
      </c>
      <c r="O317" s="167"/>
    </row>
    <row r="318" spans="1:57" ht="12.75">
      <c r="A318" s="182"/>
      <c r="B318" s="183" t="s">
        <v>392</v>
      </c>
      <c r="C318" s="184" t="str">
        <f>CONCATENATE(B264," ",C264)</f>
        <v>97 Prorážení otvorů</v>
      </c>
      <c r="D318" s="185"/>
      <c r="E318" s="186"/>
      <c r="F318" s="187"/>
      <c r="G318" s="188">
        <f>SUM(G264:G317)</f>
        <v>0</v>
      </c>
      <c r="O318" s="167">
        <v>4</v>
      </c>
      <c r="BA318" s="189">
        <f>SUM(BA264:BA317)</f>
        <v>0</v>
      </c>
      <c r="BB318" s="189">
        <f>SUM(BB264:BB317)</f>
        <v>0</v>
      </c>
      <c r="BC318" s="189">
        <f>SUM(BC264:BC317)</f>
        <v>0</v>
      </c>
      <c r="BD318" s="189">
        <f>SUM(BD264:BD317)</f>
        <v>0</v>
      </c>
      <c r="BE318" s="189">
        <f>SUM(BE264:BE317)</f>
        <v>0</v>
      </c>
    </row>
    <row r="319" spans="1:15" ht="12.75">
      <c r="A319" s="160" t="s">
        <v>389</v>
      </c>
      <c r="B319" s="161" t="s">
        <v>789</v>
      </c>
      <c r="C319" s="162" t="s">
        <v>790</v>
      </c>
      <c r="D319" s="163"/>
      <c r="E319" s="164"/>
      <c r="F319" s="164"/>
      <c r="G319" s="165"/>
      <c r="H319" s="166"/>
      <c r="I319" s="166"/>
      <c r="O319" s="167">
        <v>1</v>
      </c>
    </row>
    <row r="320" spans="1:104" ht="12.75">
      <c r="A320" s="168">
        <v>109</v>
      </c>
      <c r="B320" s="169" t="s">
        <v>791</v>
      </c>
      <c r="C320" s="170" t="s">
        <v>792</v>
      </c>
      <c r="D320" s="171" t="s">
        <v>498</v>
      </c>
      <c r="E320" s="172">
        <v>104.013290958</v>
      </c>
      <c r="F320" s="172">
        <v>0</v>
      </c>
      <c r="G320" s="173">
        <f>E320*F320</f>
        <v>0</v>
      </c>
      <c r="O320" s="167">
        <v>2</v>
      </c>
      <c r="AA320" s="143">
        <v>7</v>
      </c>
      <c r="AB320" s="143">
        <v>1</v>
      </c>
      <c r="AC320" s="143">
        <v>2</v>
      </c>
      <c r="AZ320" s="143">
        <v>1</v>
      </c>
      <c r="BA320" s="143">
        <f>IF(AZ320=1,G320,0)</f>
        <v>0</v>
      </c>
      <c r="BB320" s="143">
        <f>IF(AZ320=2,G320,0)</f>
        <v>0</v>
      </c>
      <c r="BC320" s="143">
        <f>IF(AZ320=3,G320,0)</f>
        <v>0</v>
      </c>
      <c r="BD320" s="143">
        <f>IF(AZ320=4,G320,0)</f>
        <v>0</v>
      </c>
      <c r="BE320" s="143">
        <f>IF(AZ320=5,G320,0)</f>
        <v>0</v>
      </c>
      <c r="CA320" s="174">
        <v>7</v>
      </c>
      <c r="CB320" s="174">
        <v>1</v>
      </c>
      <c r="CZ320" s="143">
        <v>0</v>
      </c>
    </row>
    <row r="321" spans="1:57" ht="12.75">
      <c r="A321" s="182"/>
      <c r="B321" s="183" t="s">
        <v>392</v>
      </c>
      <c r="C321" s="184" t="str">
        <f>CONCATENATE(B319," ",C319)</f>
        <v>99 Staveništní přesun hmot</v>
      </c>
      <c r="D321" s="185"/>
      <c r="E321" s="186"/>
      <c r="F321" s="187"/>
      <c r="G321" s="188">
        <f>SUM(G319:G320)</f>
        <v>0</v>
      </c>
      <c r="O321" s="167">
        <v>4</v>
      </c>
      <c r="BA321" s="189">
        <f>SUM(BA319:BA320)</f>
        <v>0</v>
      </c>
      <c r="BB321" s="189">
        <f>SUM(BB319:BB320)</f>
        <v>0</v>
      </c>
      <c r="BC321" s="189">
        <f>SUM(BC319:BC320)</f>
        <v>0</v>
      </c>
      <c r="BD321" s="189">
        <f>SUM(BD319:BD320)</f>
        <v>0</v>
      </c>
      <c r="BE321" s="189">
        <f>SUM(BE319:BE320)</f>
        <v>0</v>
      </c>
    </row>
    <row r="322" spans="1:15" ht="12.75">
      <c r="A322" s="160" t="s">
        <v>389</v>
      </c>
      <c r="B322" s="161" t="s">
        <v>793</v>
      </c>
      <c r="C322" s="162" t="s">
        <v>794</v>
      </c>
      <c r="D322" s="163"/>
      <c r="E322" s="164"/>
      <c r="F322" s="164"/>
      <c r="G322" s="165"/>
      <c r="H322" s="166"/>
      <c r="I322" s="166"/>
      <c r="O322" s="167">
        <v>1</v>
      </c>
    </row>
    <row r="323" spans="1:104" ht="12.75">
      <c r="A323" s="168">
        <v>110</v>
      </c>
      <c r="B323" s="169" t="s">
        <v>795</v>
      </c>
      <c r="C323" s="170" t="s">
        <v>796</v>
      </c>
      <c r="D323" s="171" t="s">
        <v>797</v>
      </c>
      <c r="E323" s="172">
        <v>1</v>
      </c>
      <c r="F323" s="172">
        <v>0</v>
      </c>
      <c r="G323" s="173">
        <f>E323*F323</f>
        <v>0</v>
      </c>
      <c r="O323" s="167">
        <v>2</v>
      </c>
      <c r="AA323" s="143">
        <v>1</v>
      </c>
      <c r="AB323" s="143">
        <v>1</v>
      </c>
      <c r="AC323" s="143">
        <v>1</v>
      </c>
      <c r="AZ323" s="143">
        <v>1</v>
      </c>
      <c r="BA323" s="143">
        <f>IF(AZ323=1,G323,0)</f>
        <v>0</v>
      </c>
      <c r="BB323" s="143">
        <f>IF(AZ323=2,G323,0)</f>
        <v>0</v>
      </c>
      <c r="BC323" s="143">
        <f>IF(AZ323=3,G323,0)</f>
        <v>0</v>
      </c>
      <c r="BD323" s="143">
        <f>IF(AZ323=4,G323,0)</f>
        <v>0</v>
      </c>
      <c r="BE323" s="143">
        <f>IF(AZ323=5,G323,0)</f>
        <v>0</v>
      </c>
      <c r="CA323" s="174">
        <v>1</v>
      </c>
      <c r="CB323" s="174">
        <v>1</v>
      </c>
      <c r="CZ323" s="143">
        <v>0</v>
      </c>
    </row>
    <row r="324" spans="1:15" ht="12.75">
      <c r="A324" s="175"/>
      <c r="B324" s="178"/>
      <c r="C324" s="225" t="s">
        <v>390</v>
      </c>
      <c r="D324" s="226"/>
      <c r="E324" s="179">
        <v>1</v>
      </c>
      <c r="F324" s="180"/>
      <c r="G324" s="181"/>
      <c r="M324" s="177">
        <v>1</v>
      </c>
      <c r="O324" s="167"/>
    </row>
    <row r="325" spans="1:104" ht="12.75">
      <c r="A325" s="168">
        <v>111</v>
      </c>
      <c r="B325" s="169" t="s">
        <v>798</v>
      </c>
      <c r="C325" s="170" t="s">
        <v>799</v>
      </c>
      <c r="D325" s="171" t="s">
        <v>415</v>
      </c>
      <c r="E325" s="172">
        <v>1</v>
      </c>
      <c r="F325" s="172">
        <v>0</v>
      </c>
      <c r="G325" s="173">
        <f>E325*F325</f>
        <v>0</v>
      </c>
      <c r="O325" s="167">
        <v>2</v>
      </c>
      <c r="AA325" s="143">
        <v>12</v>
      </c>
      <c r="AB325" s="143">
        <v>0</v>
      </c>
      <c r="AC325" s="143">
        <v>16</v>
      </c>
      <c r="AZ325" s="143">
        <v>1</v>
      </c>
      <c r="BA325" s="143">
        <f>IF(AZ325=1,G325,0)</f>
        <v>0</v>
      </c>
      <c r="BB325" s="143">
        <f>IF(AZ325=2,G325,0)</f>
        <v>0</v>
      </c>
      <c r="BC325" s="143">
        <f>IF(AZ325=3,G325,0)</f>
        <v>0</v>
      </c>
      <c r="BD325" s="143">
        <f>IF(AZ325=4,G325,0)</f>
        <v>0</v>
      </c>
      <c r="BE325" s="143">
        <f>IF(AZ325=5,G325,0)</f>
        <v>0</v>
      </c>
      <c r="CA325" s="174">
        <v>12</v>
      </c>
      <c r="CB325" s="174">
        <v>0</v>
      </c>
      <c r="CZ325" s="143">
        <v>0</v>
      </c>
    </row>
    <row r="326" spans="1:15" ht="12.75">
      <c r="A326" s="175"/>
      <c r="B326" s="178"/>
      <c r="C326" s="225" t="s">
        <v>390</v>
      </c>
      <c r="D326" s="226"/>
      <c r="E326" s="179">
        <v>1</v>
      </c>
      <c r="F326" s="180"/>
      <c r="G326" s="181"/>
      <c r="M326" s="177">
        <v>1</v>
      </c>
      <c r="O326" s="167"/>
    </row>
    <row r="327" spans="1:104" ht="22.5">
      <c r="A327" s="168">
        <v>112</v>
      </c>
      <c r="B327" s="169" t="s">
        <v>800</v>
      </c>
      <c r="C327" s="170" t="s">
        <v>801</v>
      </c>
      <c r="D327" s="171" t="s">
        <v>797</v>
      </c>
      <c r="E327" s="172">
        <v>1</v>
      </c>
      <c r="F327" s="172">
        <v>0</v>
      </c>
      <c r="G327" s="173">
        <f>E327*F327</f>
        <v>0</v>
      </c>
      <c r="O327" s="167">
        <v>2</v>
      </c>
      <c r="AA327" s="143">
        <v>12</v>
      </c>
      <c r="AB327" s="143">
        <v>0</v>
      </c>
      <c r="AC327" s="143">
        <v>17</v>
      </c>
      <c r="AZ327" s="143">
        <v>1</v>
      </c>
      <c r="BA327" s="143">
        <f>IF(AZ327=1,G327,0)</f>
        <v>0</v>
      </c>
      <c r="BB327" s="143">
        <f>IF(AZ327=2,G327,0)</f>
        <v>0</v>
      </c>
      <c r="BC327" s="143">
        <f>IF(AZ327=3,G327,0)</f>
        <v>0</v>
      </c>
      <c r="BD327" s="143">
        <f>IF(AZ327=4,G327,0)</f>
        <v>0</v>
      </c>
      <c r="BE327" s="143">
        <f>IF(AZ327=5,G327,0)</f>
        <v>0</v>
      </c>
      <c r="CA327" s="174">
        <v>12</v>
      </c>
      <c r="CB327" s="174">
        <v>0</v>
      </c>
      <c r="CZ327" s="143">
        <v>0</v>
      </c>
    </row>
    <row r="328" spans="1:15" ht="12.75">
      <c r="A328" s="175"/>
      <c r="B328" s="178"/>
      <c r="C328" s="225" t="s">
        <v>390</v>
      </c>
      <c r="D328" s="226"/>
      <c r="E328" s="179">
        <v>1</v>
      </c>
      <c r="F328" s="180"/>
      <c r="G328" s="181"/>
      <c r="M328" s="177">
        <v>1</v>
      </c>
      <c r="O328" s="167"/>
    </row>
    <row r="329" spans="1:104" ht="12.75">
      <c r="A329" s="168">
        <v>113</v>
      </c>
      <c r="B329" s="169" t="s">
        <v>802</v>
      </c>
      <c r="C329" s="170" t="s">
        <v>803</v>
      </c>
      <c r="D329" s="171" t="s">
        <v>797</v>
      </c>
      <c r="E329" s="172">
        <v>1</v>
      </c>
      <c r="F329" s="172">
        <v>0</v>
      </c>
      <c r="G329" s="173">
        <f>E329*F329</f>
        <v>0</v>
      </c>
      <c r="O329" s="167">
        <v>2</v>
      </c>
      <c r="AA329" s="143">
        <v>12</v>
      </c>
      <c r="AB329" s="143">
        <v>0</v>
      </c>
      <c r="AC329" s="143">
        <v>18</v>
      </c>
      <c r="AZ329" s="143">
        <v>1</v>
      </c>
      <c r="BA329" s="143">
        <f>IF(AZ329=1,G329,0)</f>
        <v>0</v>
      </c>
      <c r="BB329" s="143">
        <f>IF(AZ329=2,G329,0)</f>
        <v>0</v>
      </c>
      <c r="BC329" s="143">
        <f>IF(AZ329=3,G329,0)</f>
        <v>0</v>
      </c>
      <c r="BD329" s="143">
        <f>IF(AZ329=4,G329,0)</f>
        <v>0</v>
      </c>
      <c r="BE329" s="143">
        <f>IF(AZ329=5,G329,0)</f>
        <v>0</v>
      </c>
      <c r="CA329" s="174">
        <v>12</v>
      </c>
      <c r="CB329" s="174">
        <v>0</v>
      </c>
      <c r="CZ329" s="143">
        <v>0</v>
      </c>
    </row>
    <row r="330" spans="1:15" ht="12.75">
      <c r="A330" s="175"/>
      <c r="B330" s="178"/>
      <c r="C330" s="225" t="s">
        <v>390</v>
      </c>
      <c r="D330" s="226"/>
      <c r="E330" s="179">
        <v>1</v>
      </c>
      <c r="F330" s="180"/>
      <c r="G330" s="181"/>
      <c r="M330" s="177">
        <v>1</v>
      </c>
      <c r="O330" s="167"/>
    </row>
    <row r="331" spans="1:104" ht="12.75">
      <c r="A331" s="168">
        <v>114</v>
      </c>
      <c r="B331" s="169" t="s">
        <v>804</v>
      </c>
      <c r="C331" s="170" t="s">
        <v>805</v>
      </c>
      <c r="D331" s="171" t="s">
        <v>797</v>
      </c>
      <c r="E331" s="172">
        <v>1</v>
      </c>
      <c r="F331" s="172">
        <v>0</v>
      </c>
      <c r="G331" s="173">
        <f>E331*F331</f>
        <v>0</v>
      </c>
      <c r="O331" s="167">
        <v>2</v>
      </c>
      <c r="AA331" s="143">
        <v>12</v>
      </c>
      <c r="AB331" s="143">
        <v>0</v>
      </c>
      <c r="AC331" s="143">
        <v>19</v>
      </c>
      <c r="AZ331" s="143">
        <v>1</v>
      </c>
      <c r="BA331" s="143">
        <f>IF(AZ331=1,G331,0)</f>
        <v>0</v>
      </c>
      <c r="BB331" s="143">
        <f>IF(AZ331=2,G331,0)</f>
        <v>0</v>
      </c>
      <c r="BC331" s="143">
        <f>IF(AZ331=3,G331,0)</f>
        <v>0</v>
      </c>
      <c r="BD331" s="143">
        <f>IF(AZ331=4,G331,0)</f>
        <v>0</v>
      </c>
      <c r="BE331" s="143">
        <f>IF(AZ331=5,G331,0)</f>
        <v>0</v>
      </c>
      <c r="CA331" s="174">
        <v>12</v>
      </c>
      <c r="CB331" s="174">
        <v>0</v>
      </c>
      <c r="CZ331" s="143">
        <v>0</v>
      </c>
    </row>
    <row r="332" spans="1:15" ht="22.5">
      <c r="A332" s="175"/>
      <c r="B332" s="176"/>
      <c r="C332" s="227" t="s">
        <v>806</v>
      </c>
      <c r="D332" s="228"/>
      <c r="E332" s="228"/>
      <c r="F332" s="228"/>
      <c r="G332" s="229"/>
      <c r="L332" s="177" t="s">
        <v>806</v>
      </c>
      <c r="O332" s="167">
        <v>3</v>
      </c>
    </row>
    <row r="333" spans="1:15" ht="12.75">
      <c r="A333" s="175"/>
      <c r="B333" s="178"/>
      <c r="C333" s="225" t="s">
        <v>390</v>
      </c>
      <c r="D333" s="226"/>
      <c r="E333" s="179">
        <v>1</v>
      </c>
      <c r="F333" s="180"/>
      <c r="G333" s="181"/>
      <c r="M333" s="177">
        <v>1</v>
      </c>
      <c r="O333" s="167"/>
    </row>
    <row r="334" spans="1:104" ht="12.75">
      <c r="A334" s="168">
        <v>115</v>
      </c>
      <c r="B334" s="169" t="s">
        <v>807</v>
      </c>
      <c r="C334" s="170" t="s">
        <v>808</v>
      </c>
      <c r="D334" s="171" t="s">
        <v>797</v>
      </c>
      <c r="E334" s="172">
        <v>1</v>
      </c>
      <c r="F334" s="172">
        <v>0</v>
      </c>
      <c r="G334" s="173">
        <f>E334*F334</f>
        <v>0</v>
      </c>
      <c r="O334" s="167">
        <v>2</v>
      </c>
      <c r="AA334" s="143">
        <v>12</v>
      </c>
      <c r="AB334" s="143">
        <v>0</v>
      </c>
      <c r="AC334" s="143">
        <v>1190</v>
      </c>
      <c r="AZ334" s="143">
        <v>1</v>
      </c>
      <c r="BA334" s="143">
        <f>IF(AZ334=1,G334,0)</f>
        <v>0</v>
      </c>
      <c r="BB334" s="143">
        <f>IF(AZ334=2,G334,0)</f>
        <v>0</v>
      </c>
      <c r="BC334" s="143">
        <f>IF(AZ334=3,G334,0)</f>
        <v>0</v>
      </c>
      <c r="BD334" s="143">
        <f>IF(AZ334=4,G334,0)</f>
        <v>0</v>
      </c>
      <c r="BE334" s="143">
        <f>IF(AZ334=5,G334,0)</f>
        <v>0</v>
      </c>
      <c r="CA334" s="174">
        <v>12</v>
      </c>
      <c r="CB334" s="174">
        <v>0</v>
      </c>
      <c r="CZ334" s="143">
        <v>0</v>
      </c>
    </row>
    <row r="335" spans="1:15" ht="22.5">
      <c r="A335" s="175"/>
      <c r="B335" s="176"/>
      <c r="C335" s="227" t="s">
        <v>806</v>
      </c>
      <c r="D335" s="228"/>
      <c r="E335" s="228"/>
      <c r="F335" s="228"/>
      <c r="G335" s="229"/>
      <c r="L335" s="177" t="s">
        <v>806</v>
      </c>
      <c r="O335" s="167">
        <v>3</v>
      </c>
    </row>
    <row r="336" spans="1:15" ht="12.75">
      <c r="A336" s="175"/>
      <c r="B336" s="178"/>
      <c r="C336" s="225" t="s">
        <v>390</v>
      </c>
      <c r="D336" s="226"/>
      <c r="E336" s="179">
        <v>1</v>
      </c>
      <c r="F336" s="180"/>
      <c r="G336" s="181"/>
      <c r="M336" s="177">
        <v>1</v>
      </c>
      <c r="O336" s="167"/>
    </row>
    <row r="337" spans="1:104" ht="12.75">
      <c r="A337" s="168">
        <v>116</v>
      </c>
      <c r="B337" s="169" t="s">
        <v>809</v>
      </c>
      <c r="C337" s="170" t="s">
        <v>810</v>
      </c>
      <c r="D337" s="171" t="s">
        <v>415</v>
      </c>
      <c r="E337" s="172">
        <v>2</v>
      </c>
      <c r="F337" s="172">
        <v>0</v>
      </c>
      <c r="G337" s="173">
        <f>E337*F337</f>
        <v>0</v>
      </c>
      <c r="O337" s="167">
        <v>2</v>
      </c>
      <c r="AA337" s="143">
        <v>12</v>
      </c>
      <c r="AB337" s="143">
        <v>0</v>
      </c>
      <c r="AC337" s="143">
        <v>1191</v>
      </c>
      <c r="AZ337" s="143">
        <v>1</v>
      </c>
      <c r="BA337" s="143">
        <f>IF(AZ337=1,G337,0)</f>
        <v>0</v>
      </c>
      <c r="BB337" s="143">
        <f>IF(AZ337=2,G337,0)</f>
        <v>0</v>
      </c>
      <c r="BC337" s="143">
        <f>IF(AZ337=3,G337,0)</f>
        <v>0</v>
      </c>
      <c r="BD337" s="143">
        <f>IF(AZ337=4,G337,0)</f>
        <v>0</v>
      </c>
      <c r="BE337" s="143">
        <f>IF(AZ337=5,G337,0)</f>
        <v>0</v>
      </c>
      <c r="CA337" s="174">
        <v>12</v>
      </c>
      <c r="CB337" s="174">
        <v>0</v>
      </c>
      <c r="CZ337" s="143">
        <v>0</v>
      </c>
    </row>
    <row r="338" spans="1:15" ht="22.5">
      <c r="A338" s="175"/>
      <c r="B338" s="176"/>
      <c r="C338" s="227" t="s">
        <v>806</v>
      </c>
      <c r="D338" s="228"/>
      <c r="E338" s="228"/>
      <c r="F338" s="228"/>
      <c r="G338" s="229"/>
      <c r="L338" s="177" t="s">
        <v>806</v>
      </c>
      <c r="O338" s="167">
        <v>3</v>
      </c>
    </row>
    <row r="339" spans="1:15" ht="12.75">
      <c r="A339" s="175"/>
      <c r="B339" s="178"/>
      <c r="C339" s="225" t="s">
        <v>721</v>
      </c>
      <c r="D339" s="226"/>
      <c r="E339" s="179">
        <v>2</v>
      </c>
      <c r="F339" s="180"/>
      <c r="G339" s="181"/>
      <c r="M339" s="177">
        <v>2</v>
      </c>
      <c r="O339" s="167"/>
    </row>
    <row r="340" spans="1:104" ht="12.75">
      <c r="A340" s="168">
        <v>117</v>
      </c>
      <c r="B340" s="169" t="s">
        <v>811</v>
      </c>
      <c r="C340" s="170" t="s">
        <v>812</v>
      </c>
      <c r="D340" s="171" t="s">
        <v>415</v>
      </c>
      <c r="E340" s="172">
        <v>1</v>
      </c>
      <c r="F340" s="172">
        <v>0</v>
      </c>
      <c r="G340" s="173">
        <f>E340*F340</f>
        <v>0</v>
      </c>
      <c r="O340" s="167">
        <v>2</v>
      </c>
      <c r="AA340" s="143">
        <v>12</v>
      </c>
      <c r="AB340" s="143">
        <v>0</v>
      </c>
      <c r="AC340" s="143">
        <v>20</v>
      </c>
      <c r="AZ340" s="143">
        <v>1</v>
      </c>
      <c r="BA340" s="143">
        <f>IF(AZ340=1,G340,0)</f>
        <v>0</v>
      </c>
      <c r="BB340" s="143">
        <f>IF(AZ340=2,G340,0)</f>
        <v>0</v>
      </c>
      <c r="BC340" s="143">
        <f>IF(AZ340=3,G340,0)</f>
        <v>0</v>
      </c>
      <c r="BD340" s="143">
        <f>IF(AZ340=4,G340,0)</f>
        <v>0</v>
      </c>
      <c r="BE340" s="143">
        <f>IF(AZ340=5,G340,0)</f>
        <v>0</v>
      </c>
      <c r="CA340" s="174">
        <v>12</v>
      </c>
      <c r="CB340" s="174">
        <v>0</v>
      </c>
      <c r="CZ340" s="143">
        <v>0</v>
      </c>
    </row>
    <row r="341" spans="1:15" ht="12.75">
      <c r="A341" s="175"/>
      <c r="B341" s="178"/>
      <c r="C341" s="225" t="s">
        <v>390</v>
      </c>
      <c r="D341" s="226"/>
      <c r="E341" s="179">
        <v>1</v>
      </c>
      <c r="F341" s="180"/>
      <c r="G341" s="181"/>
      <c r="M341" s="177">
        <v>1</v>
      </c>
      <c r="O341" s="167"/>
    </row>
    <row r="342" spans="1:57" ht="12.75">
      <c r="A342" s="182"/>
      <c r="B342" s="183" t="s">
        <v>392</v>
      </c>
      <c r="C342" s="184" t="str">
        <f>CONCATENATE(B322," ",C322)</f>
        <v>OS Ostatní - doplní nabízející</v>
      </c>
      <c r="D342" s="185"/>
      <c r="E342" s="186"/>
      <c r="F342" s="187"/>
      <c r="G342" s="188">
        <f>SUM(G322:G341)</f>
        <v>0</v>
      </c>
      <c r="O342" s="167">
        <v>4</v>
      </c>
      <c r="BA342" s="189">
        <f>SUM(BA322:BA341)</f>
        <v>0</v>
      </c>
      <c r="BB342" s="189">
        <f>SUM(BB322:BB341)</f>
        <v>0</v>
      </c>
      <c r="BC342" s="189">
        <f>SUM(BC322:BC341)</f>
        <v>0</v>
      </c>
      <c r="BD342" s="189">
        <f>SUM(BD322:BD341)</f>
        <v>0</v>
      </c>
      <c r="BE342" s="189">
        <f>SUM(BE322:BE341)</f>
        <v>0</v>
      </c>
    </row>
    <row r="343" spans="1:15" ht="12.75">
      <c r="A343" s="160" t="s">
        <v>389</v>
      </c>
      <c r="B343" s="161" t="s">
        <v>813</v>
      </c>
      <c r="C343" s="162" t="s">
        <v>814</v>
      </c>
      <c r="D343" s="163"/>
      <c r="E343" s="164"/>
      <c r="F343" s="164"/>
      <c r="G343" s="165"/>
      <c r="H343" s="166"/>
      <c r="I343" s="166"/>
      <c r="O343" s="167">
        <v>1</v>
      </c>
    </row>
    <row r="344" spans="1:104" ht="12.75">
      <c r="A344" s="168">
        <v>118</v>
      </c>
      <c r="B344" s="169" t="s">
        <v>815</v>
      </c>
      <c r="C344" s="170" t="s">
        <v>816</v>
      </c>
      <c r="D344" s="171" t="s">
        <v>403</v>
      </c>
      <c r="E344" s="172">
        <v>83.75</v>
      </c>
      <c r="F344" s="172">
        <v>0</v>
      </c>
      <c r="G344" s="173">
        <f>E344*F344</f>
        <v>0</v>
      </c>
      <c r="O344" s="167">
        <v>2</v>
      </c>
      <c r="AA344" s="143">
        <v>1</v>
      </c>
      <c r="AB344" s="143">
        <v>7</v>
      </c>
      <c r="AC344" s="143">
        <v>7</v>
      </c>
      <c r="AZ344" s="143">
        <v>2</v>
      </c>
      <c r="BA344" s="143">
        <f>IF(AZ344=1,G344,0)</f>
        <v>0</v>
      </c>
      <c r="BB344" s="143">
        <f>IF(AZ344=2,G344,0)</f>
        <v>0</v>
      </c>
      <c r="BC344" s="143">
        <f>IF(AZ344=3,G344,0)</f>
        <v>0</v>
      </c>
      <c r="BD344" s="143">
        <f>IF(AZ344=4,G344,0)</f>
        <v>0</v>
      </c>
      <c r="BE344" s="143">
        <f>IF(AZ344=5,G344,0)</f>
        <v>0</v>
      </c>
      <c r="CA344" s="174">
        <v>1</v>
      </c>
      <c r="CB344" s="174">
        <v>7</v>
      </c>
      <c r="CZ344" s="143">
        <v>0</v>
      </c>
    </row>
    <row r="345" spans="1:15" ht="12.75">
      <c r="A345" s="175"/>
      <c r="B345" s="176"/>
      <c r="C345" s="227" t="s">
        <v>817</v>
      </c>
      <c r="D345" s="228"/>
      <c r="E345" s="228"/>
      <c r="F345" s="228"/>
      <c r="G345" s="229"/>
      <c r="L345" s="177" t="s">
        <v>817</v>
      </c>
      <c r="O345" s="167">
        <v>3</v>
      </c>
    </row>
    <row r="346" spans="1:15" ht="12.75">
      <c r="A346" s="175"/>
      <c r="B346" s="178"/>
      <c r="C346" s="225" t="s">
        <v>818</v>
      </c>
      <c r="D346" s="226"/>
      <c r="E346" s="179">
        <v>83.75</v>
      </c>
      <c r="F346" s="180"/>
      <c r="G346" s="181"/>
      <c r="M346" s="177" t="s">
        <v>818</v>
      </c>
      <c r="O346" s="167"/>
    </row>
    <row r="347" spans="1:104" ht="22.5">
      <c r="A347" s="168">
        <v>119</v>
      </c>
      <c r="B347" s="169" t="s">
        <v>819</v>
      </c>
      <c r="C347" s="170" t="s">
        <v>820</v>
      </c>
      <c r="D347" s="171" t="s">
        <v>403</v>
      </c>
      <c r="E347" s="172">
        <v>144.725</v>
      </c>
      <c r="F347" s="172">
        <v>0</v>
      </c>
      <c r="G347" s="173">
        <f>E347*F347</f>
        <v>0</v>
      </c>
      <c r="O347" s="167">
        <v>2</v>
      </c>
      <c r="AA347" s="143">
        <v>1</v>
      </c>
      <c r="AB347" s="143">
        <v>7</v>
      </c>
      <c r="AC347" s="143">
        <v>7</v>
      </c>
      <c r="AZ347" s="143">
        <v>2</v>
      </c>
      <c r="BA347" s="143">
        <f>IF(AZ347=1,G347,0)</f>
        <v>0</v>
      </c>
      <c r="BB347" s="143">
        <f>IF(AZ347=2,G347,0)</f>
        <v>0</v>
      </c>
      <c r="BC347" s="143">
        <f>IF(AZ347=3,G347,0)</f>
        <v>0</v>
      </c>
      <c r="BD347" s="143">
        <f>IF(AZ347=4,G347,0)</f>
        <v>0</v>
      </c>
      <c r="BE347" s="143">
        <f>IF(AZ347=5,G347,0)</f>
        <v>0</v>
      </c>
      <c r="CA347" s="174">
        <v>1</v>
      </c>
      <c r="CB347" s="174">
        <v>7</v>
      </c>
      <c r="CZ347" s="143">
        <v>0.00053</v>
      </c>
    </row>
    <row r="348" spans="1:15" ht="12.75">
      <c r="A348" s="175"/>
      <c r="B348" s="178"/>
      <c r="C348" s="225" t="s">
        <v>821</v>
      </c>
      <c r="D348" s="226"/>
      <c r="E348" s="179">
        <v>105.65</v>
      </c>
      <c r="F348" s="180"/>
      <c r="G348" s="181"/>
      <c r="M348" s="177" t="s">
        <v>821</v>
      </c>
      <c r="O348" s="167"/>
    </row>
    <row r="349" spans="1:15" ht="12.75">
      <c r="A349" s="175"/>
      <c r="B349" s="178"/>
      <c r="C349" s="225" t="s">
        <v>822</v>
      </c>
      <c r="D349" s="226"/>
      <c r="E349" s="179">
        <v>39.075</v>
      </c>
      <c r="F349" s="180"/>
      <c r="G349" s="181"/>
      <c r="M349" s="177" t="s">
        <v>822</v>
      </c>
      <c r="O349" s="167"/>
    </row>
    <row r="350" spans="1:104" ht="22.5">
      <c r="A350" s="168">
        <v>120</v>
      </c>
      <c r="B350" s="169" t="s">
        <v>823</v>
      </c>
      <c r="C350" s="170" t="s">
        <v>824</v>
      </c>
      <c r="D350" s="171" t="s">
        <v>403</v>
      </c>
      <c r="E350" s="172">
        <v>185.78</v>
      </c>
      <c r="F350" s="172">
        <v>0</v>
      </c>
      <c r="G350" s="173">
        <f>E350*F350</f>
        <v>0</v>
      </c>
      <c r="O350" s="167">
        <v>2</v>
      </c>
      <c r="AA350" s="143">
        <v>1</v>
      </c>
      <c r="AB350" s="143">
        <v>0</v>
      </c>
      <c r="AC350" s="143">
        <v>0</v>
      </c>
      <c r="AZ350" s="143">
        <v>2</v>
      </c>
      <c r="BA350" s="143">
        <f>IF(AZ350=1,G350,0)</f>
        <v>0</v>
      </c>
      <c r="BB350" s="143">
        <f>IF(AZ350=2,G350,0)</f>
        <v>0</v>
      </c>
      <c r="BC350" s="143">
        <f>IF(AZ350=3,G350,0)</f>
        <v>0</v>
      </c>
      <c r="BD350" s="143">
        <f>IF(AZ350=4,G350,0)</f>
        <v>0</v>
      </c>
      <c r="BE350" s="143">
        <f>IF(AZ350=5,G350,0)</f>
        <v>0</v>
      </c>
      <c r="CA350" s="174">
        <v>1</v>
      </c>
      <c r="CB350" s="174">
        <v>0</v>
      </c>
      <c r="CZ350" s="143">
        <v>0.00512</v>
      </c>
    </row>
    <row r="351" spans="1:15" ht="22.5">
      <c r="A351" s="175"/>
      <c r="B351" s="178"/>
      <c r="C351" s="225" t="s">
        <v>825</v>
      </c>
      <c r="D351" s="226"/>
      <c r="E351" s="179">
        <v>144.69</v>
      </c>
      <c r="F351" s="180"/>
      <c r="G351" s="181"/>
      <c r="M351" s="177" t="s">
        <v>825</v>
      </c>
      <c r="O351" s="167"/>
    </row>
    <row r="352" spans="1:15" ht="12.75">
      <c r="A352" s="175"/>
      <c r="B352" s="178"/>
      <c r="C352" s="225" t="s">
        <v>826</v>
      </c>
      <c r="D352" s="226"/>
      <c r="E352" s="179">
        <v>41.09</v>
      </c>
      <c r="F352" s="180"/>
      <c r="G352" s="181"/>
      <c r="M352" s="177" t="s">
        <v>826</v>
      </c>
      <c r="O352" s="167"/>
    </row>
    <row r="353" spans="1:104" ht="22.5">
      <c r="A353" s="168">
        <v>121</v>
      </c>
      <c r="B353" s="169" t="s">
        <v>827</v>
      </c>
      <c r="C353" s="170" t="s">
        <v>828</v>
      </c>
      <c r="D353" s="171" t="s">
        <v>403</v>
      </c>
      <c r="E353" s="172">
        <v>144.725</v>
      </c>
      <c r="F353" s="172">
        <v>0</v>
      </c>
      <c r="G353" s="173">
        <f>E353*F353</f>
        <v>0</v>
      </c>
      <c r="O353" s="167">
        <v>2</v>
      </c>
      <c r="AA353" s="143">
        <v>1</v>
      </c>
      <c r="AB353" s="143">
        <v>7</v>
      </c>
      <c r="AC353" s="143">
        <v>7</v>
      </c>
      <c r="AZ353" s="143">
        <v>2</v>
      </c>
      <c r="BA353" s="143">
        <f>IF(AZ353=1,G353,0)</f>
        <v>0</v>
      </c>
      <c r="BB353" s="143">
        <f>IF(AZ353=2,G353,0)</f>
        <v>0</v>
      </c>
      <c r="BC353" s="143">
        <f>IF(AZ353=3,G353,0)</f>
        <v>0</v>
      </c>
      <c r="BD353" s="143">
        <f>IF(AZ353=4,G353,0)</f>
        <v>0</v>
      </c>
      <c r="BE353" s="143">
        <f>IF(AZ353=5,G353,0)</f>
        <v>0</v>
      </c>
      <c r="CA353" s="174">
        <v>1</v>
      </c>
      <c r="CB353" s="174">
        <v>7</v>
      </c>
      <c r="CZ353" s="143">
        <v>0.00018</v>
      </c>
    </row>
    <row r="354" spans="1:15" ht="22.5">
      <c r="A354" s="175"/>
      <c r="B354" s="178"/>
      <c r="C354" s="225" t="s">
        <v>829</v>
      </c>
      <c r="D354" s="226"/>
      <c r="E354" s="179">
        <v>118.7</v>
      </c>
      <c r="F354" s="180"/>
      <c r="G354" s="181"/>
      <c r="M354" s="177" t="s">
        <v>829</v>
      </c>
      <c r="O354" s="167"/>
    </row>
    <row r="355" spans="1:15" ht="12.75">
      <c r="A355" s="175"/>
      <c r="B355" s="178"/>
      <c r="C355" s="225" t="s">
        <v>830</v>
      </c>
      <c r="D355" s="226"/>
      <c r="E355" s="179">
        <v>26.025</v>
      </c>
      <c r="F355" s="180"/>
      <c r="G355" s="181"/>
      <c r="M355" s="177" t="s">
        <v>830</v>
      </c>
      <c r="O355" s="167"/>
    </row>
    <row r="356" spans="1:104" ht="22.5">
      <c r="A356" s="168">
        <v>122</v>
      </c>
      <c r="B356" s="169" t="s">
        <v>831</v>
      </c>
      <c r="C356" s="170" t="s">
        <v>832</v>
      </c>
      <c r="D356" s="171" t="s">
        <v>520</v>
      </c>
      <c r="E356" s="172">
        <v>35.55</v>
      </c>
      <c r="F356" s="172">
        <v>0</v>
      </c>
      <c r="G356" s="173">
        <f>E356*F356</f>
        <v>0</v>
      </c>
      <c r="O356" s="167">
        <v>2</v>
      </c>
      <c r="AA356" s="143">
        <v>1</v>
      </c>
      <c r="AB356" s="143">
        <v>7</v>
      </c>
      <c r="AC356" s="143">
        <v>7</v>
      </c>
      <c r="AZ356" s="143">
        <v>2</v>
      </c>
      <c r="BA356" s="143">
        <f>IF(AZ356=1,G356,0)</f>
        <v>0</v>
      </c>
      <c r="BB356" s="143">
        <f>IF(AZ356=2,G356,0)</f>
        <v>0</v>
      </c>
      <c r="BC356" s="143">
        <f>IF(AZ356=3,G356,0)</f>
        <v>0</v>
      </c>
      <c r="BD356" s="143">
        <f>IF(AZ356=4,G356,0)</f>
        <v>0</v>
      </c>
      <c r="BE356" s="143">
        <f>IF(AZ356=5,G356,0)</f>
        <v>0</v>
      </c>
      <c r="CA356" s="174">
        <v>1</v>
      </c>
      <c r="CB356" s="174">
        <v>7</v>
      </c>
      <c r="CZ356" s="143">
        <v>0.00054</v>
      </c>
    </row>
    <row r="357" spans="1:15" ht="12.75">
      <c r="A357" s="175"/>
      <c r="B357" s="178"/>
      <c r="C357" s="225" t="s">
        <v>833</v>
      </c>
      <c r="D357" s="226"/>
      <c r="E357" s="179">
        <v>35.55</v>
      </c>
      <c r="F357" s="180"/>
      <c r="G357" s="181"/>
      <c r="M357" s="177" t="s">
        <v>833</v>
      </c>
      <c r="O357" s="167"/>
    </row>
    <row r="358" spans="1:104" ht="12.75">
      <c r="A358" s="168">
        <v>123</v>
      </c>
      <c r="B358" s="169" t="s">
        <v>834</v>
      </c>
      <c r="C358" s="170" t="s">
        <v>835</v>
      </c>
      <c r="D358" s="171" t="s">
        <v>403</v>
      </c>
      <c r="E358" s="172">
        <v>136.8746</v>
      </c>
      <c r="F358" s="172">
        <v>0</v>
      </c>
      <c r="G358" s="173">
        <f>E358*F358</f>
        <v>0</v>
      </c>
      <c r="O358" s="167">
        <v>2</v>
      </c>
      <c r="AA358" s="143">
        <v>1</v>
      </c>
      <c r="AB358" s="143">
        <v>7</v>
      </c>
      <c r="AC358" s="143">
        <v>7</v>
      </c>
      <c r="AZ358" s="143">
        <v>2</v>
      </c>
      <c r="BA358" s="143">
        <f>IF(AZ358=1,G358,0)</f>
        <v>0</v>
      </c>
      <c r="BB358" s="143">
        <f>IF(AZ358=2,G358,0)</f>
        <v>0</v>
      </c>
      <c r="BC358" s="143">
        <f>IF(AZ358=3,G358,0)</f>
        <v>0</v>
      </c>
      <c r="BD358" s="143">
        <f>IF(AZ358=4,G358,0)</f>
        <v>0</v>
      </c>
      <c r="BE358" s="143">
        <f>IF(AZ358=5,G358,0)</f>
        <v>0</v>
      </c>
      <c r="CA358" s="174">
        <v>1</v>
      </c>
      <c r="CB358" s="174">
        <v>7</v>
      </c>
      <c r="CZ358" s="143">
        <v>0</v>
      </c>
    </row>
    <row r="359" spans="1:15" ht="12.75">
      <c r="A359" s="175"/>
      <c r="B359" s="178"/>
      <c r="C359" s="225" t="s">
        <v>836</v>
      </c>
      <c r="D359" s="226"/>
      <c r="E359" s="179">
        <v>136.8746</v>
      </c>
      <c r="F359" s="180"/>
      <c r="G359" s="181"/>
      <c r="M359" s="177" t="s">
        <v>836</v>
      </c>
      <c r="O359" s="167"/>
    </row>
    <row r="360" spans="1:104" ht="22.5">
      <c r="A360" s="168">
        <v>124</v>
      </c>
      <c r="B360" s="169" t="s">
        <v>837</v>
      </c>
      <c r="C360" s="170" t="s">
        <v>838</v>
      </c>
      <c r="D360" s="171" t="s">
        <v>520</v>
      </c>
      <c r="E360" s="172">
        <v>52.08</v>
      </c>
      <c r="F360" s="172">
        <v>0</v>
      </c>
      <c r="G360" s="173">
        <f>E360*F360</f>
        <v>0</v>
      </c>
      <c r="O360" s="167">
        <v>2</v>
      </c>
      <c r="AA360" s="143">
        <v>1</v>
      </c>
      <c r="AB360" s="143">
        <v>7</v>
      </c>
      <c r="AC360" s="143">
        <v>7</v>
      </c>
      <c r="AZ360" s="143">
        <v>2</v>
      </c>
      <c r="BA360" s="143">
        <f>IF(AZ360=1,G360,0)</f>
        <v>0</v>
      </c>
      <c r="BB360" s="143">
        <f>IF(AZ360=2,G360,0)</f>
        <v>0</v>
      </c>
      <c r="BC360" s="143">
        <f>IF(AZ360=3,G360,0)</f>
        <v>0</v>
      </c>
      <c r="BD360" s="143">
        <f>IF(AZ360=4,G360,0)</f>
        <v>0</v>
      </c>
      <c r="BE360" s="143">
        <f>IF(AZ360=5,G360,0)</f>
        <v>0</v>
      </c>
      <c r="CA360" s="174">
        <v>1</v>
      </c>
      <c r="CB360" s="174">
        <v>7</v>
      </c>
      <c r="CZ360" s="143">
        <v>0.00032</v>
      </c>
    </row>
    <row r="361" spans="1:15" ht="12.75">
      <c r="A361" s="175"/>
      <c r="B361" s="178"/>
      <c r="C361" s="225" t="s">
        <v>839</v>
      </c>
      <c r="D361" s="226"/>
      <c r="E361" s="179">
        <v>52.08</v>
      </c>
      <c r="F361" s="180"/>
      <c r="G361" s="181"/>
      <c r="M361" s="177" t="s">
        <v>839</v>
      </c>
      <c r="O361" s="167"/>
    </row>
    <row r="362" spans="1:104" ht="12.75">
      <c r="A362" s="168">
        <v>125</v>
      </c>
      <c r="B362" s="169" t="s">
        <v>840</v>
      </c>
      <c r="C362" s="170" t="s">
        <v>841</v>
      </c>
      <c r="D362" s="171" t="s">
        <v>403</v>
      </c>
      <c r="E362" s="172">
        <v>32.3531</v>
      </c>
      <c r="F362" s="172">
        <v>0</v>
      </c>
      <c r="G362" s="173">
        <f>E362*F362</f>
        <v>0</v>
      </c>
      <c r="O362" s="167">
        <v>2</v>
      </c>
      <c r="AA362" s="143">
        <v>1</v>
      </c>
      <c r="AB362" s="143">
        <v>7</v>
      </c>
      <c r="AC362" s="143">
        <v>7</v>
      </c>
      <c r="AZ362" s="143">
        <v>2</v>
      </c>
      <c r="BA362" s="143">
        <f>IF(AZ362=1,G362,0)</f>
        <v>0</v>
      </c>
      <c r="BB362" s="143">
        <f>IF(AZ362=2,G362,0)</f>
        <v>0</v>
      </c>
      <c r="BC362" s="143">
        <f>IF(AZ362=3,G362,0)</f>
        <v>0</v>
      </c>
      <c r="BD362" s="143">
        <f>IF(AZ362=4,G362,0)</f>
        <v>0</v>
      </c>
      <c r="BE362" s="143">
        <f>IF(AZ362=5,G362,0)</f>
        <v>0</v>
      </c>
      <c r="CA362" s="174">
        <v>1</v>
      </c>
      <c r="CB362" s="174">
        <v>7</v>
      </c>
      <c r="CZ362" s="143">
        <v>0</v>
      </c>
    </row>
    <row r="363" spans="1:15" ht="12.75">
      <c r="A363" s="175"/>
      <c r="B363" s="178"/>
      <c r="C363" s="225" t="s">
        <v>439</v>
      </c>
      <c r="D363" s="226"/>
      <c r="E363" s="179">
        <v>25.9</v>
      </c>
      <c r="F363" s="180"/>
      <c r="G363" s="181"/>
      <c r="M363" s="177" t="s">
        <v>439</v>
      </c>
      <c r="O363" s="167"/>
    </row>
    <row r="364" spans="1:15" ht="12.75">
      <c r="A364" s="175"/>
      <c r="B364" s="178"/>
      <c r="C364" s="225" t="s">
        <v>842</v>
      </c>
      <c r="D364" s="226"/>
      <c r="E364" s="179">
        <v>6.4531</v>
      </c>
      <c r="F364" s="180"/>
      <c r="G364" s="181"/>
      <c r="M364" s="177" t="s">
        <v>842</v>
      </c>
      <c r="O364" s="167"/>
    </row>
    <row r="365" spans="1:104" ht="12.75">
      <c r="A365" s="168">
        <v>126</v>
      </c>
      <c r="B365" s="169" t="s">
        <v>843</v>
      </c>
      <c r="C365" s="170" t="s">
        <v>844</v>
      </c>
      <c r="D365" s="171" t="s">
        <v>403</v>
      </c>
      <c r="E365" s="172">
        <v>136.8746</v>
      </c>
      <c r="F365" s="172">
        <v>0</v>
      </c>
      <c r="G365" s="173">
        <f>E365*F365</f>
        <v>0</v>
      </c>
      <c r="O365" s="167">
        <v>2</v>
      </c>
      <c r="AA365" s="143">
        <v>1</v>
      </c>
      <c r="AB365" s="143">
        <v>7</v>
      </c>
      <c r="AC365" s="143">
        <v>7</v>
      </c>
      <c r="AZ365" s="143">
        <v>2</v>
      </c>
      <c r="BA365" s="143">
        <f>IF(AZ365=1,G365,0)</f>
        <v>0</v>
      </c>
      <c r="BB365" s="143">
        <f>IF(AZ365=2,G365,0)</f>
        <v>0</v>
      </c>
      <c r="BC365" s="143">
        <f>IF(AZ365=3,G365,0)</f>
        <v>0</v>
      </c>
      <c r="BD365" s="143">
        <f>IF(AZ365=4,G365,0)</f>
        <v>0</v>
      </c>
      <c r="BE365" s="143">
        <f>IF(AZ365=5,G365,0)</f>
        <v>0</v>
      </c>
      <c r="CA365" s="174">
        <v>1</v>
      </c>
      <c r="CB365" s="174">
        <v>7</v>
      </c>
      <c r="CZ365" s="143">
        <v>1E-05</v>
      </c>
    </row>
    <row r="366" spans="1:15" ht="12.75">
      <c r="A366" s="175"/>
      <c r="B366" s="178"/>
      <c r="C366" s="225" t="s">
        <v>836</v>
      </c>
      <c r="D366" s="226"/>
      <c r="E366" s="179">
        <v>136.8746</v>
      </c>
      <c r="F366" s="180"/>
      <c r="G366" s="181"/>
      <c r="M366" s="177" t="s">
        <v>836</v>
      </c>
      <c r="O366" s="167"/>
    </row>
    <row r="367" spans="1:104" ht="12.75">
      <c r="A367" s="168">
        <v>127</v>
      </c>
      <c r="B367" s="169" t="s">
        <v>845</v>
      </c>
      <c r="C367" s="170" t="s">
        <v>846</v>
      </c>
      <c r="D367" s="171" t="s">
        <v>520</v>
      </c>
      <c r="E367" s="172">
        <v>12.8</v>
      </c>
      <c r="F367" s="172">
        <v>0</v>
      </c>
      <c r="G367" s="173">
        <f>E367*F367</f>
        <v>0</v>
      </c>
      <c r="O367" s="167">
        <v>2</v>
      </c>
      <c r="AA367" s="143">
        <v>1</v>
      </c>
      <c r="AB367" s="143">
        <v>7</v>
      </c>
      <c r="AC367" s="143">
        <v>7</v>
      </c>
      <c r="AZ367" s="143">
        <v>2</v>
      </c>
      <c r="BA367" s="143">
        <f>IF(AZ367=1,G367,0)</f>
        <v>0</v>
      </c>
      <c r="BB367" s="143">
        <f>IF(AZ367=2,G367,0)</f>
        <v>0</v>
      </c>
      <c r="BC367" s="143">
        <f>IF(AZ367=3,G367,0)</f>
        <v>0</v>
      </c>
      <c r="BD367" s="143">
        <f>IF(AZ367=4,G367,0)</f>
        <v>0</v>
      </c>
      <c r="BE367" s="143">
        <f>IF(AZ367=5,G367,0)</f>
        <v>0</v>
      </c>
      <c r="CA367" s="174">
        <v>1</v>
      </c>
      <c r="CB367" s="174">
        <v>7</v>
      </c>
      <c r="CZ367" s="143">
        <v>3E-05</v>
      </c>
    </row>
    <row r="368" spans="1:15" ht="12.75">
      <c r="A368" s="175"/>
      <c r="B368" s="178"/>
      <c r="C368" s="225" t="s">
        <v>618</v>
      </c>
      <c r="D368" s="226"/>
      <c r="E368" s="179">
        <v>0</v>
      </c>
      <c r="F368" s="180"/>
      <c r="G368" s="181"/>
      <c r="M368" s="177">
        <v>0</v>
      </c>
      <c r="O368" s="167"/>
    </row>
    <row r="369" spans="1:15" ht="12.75">
      <c r="A369" s="175"/>
      <c r="B369" s="178"/>
      <c r="C369" s="225" t="s">
        <v>847</v>
      </c>
      <c r="D369" s="226"/>
      <c r="E369" s="179">
        <v>12.8</v>
      </c>
      <c r="F369" s="180"/>
      <c r="G369" s="181"/>
      <c r="M369" s="177" t="s">
        <v>847</v>
      </c>
      <c r="O369" s="167"/>
    </row>
    <row r="370" spans="1:104" ht="22.5">
      <c r="A370" s="168">
        <v>128</v>
      </c>
      <c r="B370" s="169" t="s">
        <v>848</v>
      </c>
      <c r="C370" s="170" t="s">
        <v>849</v>
      </c>
      <c r="D370" s="171" t="s">
        <v>403</v>
      </c>
      <c r="E370" s="172">
        <v>12.336</v>
      </c>
      <c r="F370" s="172">
        <v>0</v>
      </c>
      <c r="G370" s="173">
        <f>E370*F370</f>
        <v>0</v>
      </c>
      <c r="O370" s="167">
        <v>2</v>
      </c>
      <c r="AA370" s="143">
        <v>1</v>
      </c>
      <c r="AB370" s="143">
        <v>7</v>
      </c>
      <c r="AC370" s="143">
        <v>7</v>
      </c>
      <c r="AZ370" s="143">
        <v>2</v>
      </c>
      <c r="BA370" s="143">
        <f>IF(AZ370=1,G370,0)</f>
        <v>0</v>
      </c>
      <c r="BB370" s="143">
        <f>IF(AZ370=2,G370,0)</f>
        <v>0</v>
      </c>
      <c r="BC370" s="143">
        <f>IF(AZ370=3,G370,0)</f>
        <v>0</v>
      </c>
      <c r="BD370" s="143">
        <f>IF(AZ370=4,G370,0)</f>
        <v>0</v>
      </c>
      <c r="BE370" s="143">
        <f>IF(AZ370=5,G370,0)</f>
        <v>0</v>
      </c>
      <c r="CA370" s="174">
        <v>1</v>
      </c>
      <c r="CB370" s="174">
        <v>7</v>
      </c>
      <c r="CZ370" s="143">
        <v>0.00076</v>
      </c>
    </row>
    <row r="371" spans="1:15" ht="22.5">
      <c r="A371" s="175"/>
      <c r="B371" s="176"/>
      <c r="C371" s="227" t="s">
        <v>850</v>
      </c>
      <c r="D371" s="228"/>
      <c r="E371" s="228"/>
      <c r="F371" s="228"/>
      <c r="G371" s="229"/>
      <c r="L371" s="177" t="s">
        <v>850</v>
      </c>
      <c r="O371" s="167">
        <v>3</v>
      </c>
    </row>
    <row r="372" spans="1:15" ht="12.75">
      <c r="A372" s="175"/>
      <c r="B372" s="176"/>
      <c r="C372" s="227" t="s">
        <v>851</v>
      </c>
      <c r="D372" s="228"/>
      <c r="E372" s="228"/>
      <c r="F372" s="228"/>
      <c r="G372" s="229"/>
      <c r="L372" s="177" t="s">
        <v>851</v>
      </c>
      <c r="O372" s="167">
        <v>3</v>
      </c>
    </row>
    <row r="373" spans="1:15" ht="12.75">
      <c r="A373" s="175"/>
      <c r="B373" s="176"/>
      <c r="C373" s="227" t="s">
        <v>852</v>
      </c>
      <c r="D373" s="228"/>
      <c r="E373" s="228"/>
      <c r="F373" s="228"/>
      <c r="G373" s="229"/>
      <c r="L373" s="177" t="s">
        <v>852</v>
      </c>
      <c r="O373" s="167">
        <v>3</v>
      </c>
    </row>
    <row r="374" spans="1:15" ht="12.75">
      <c r="A374" s="175"/>
      <c r="B374" s="178"/>
      <c r="C374" s="225" t="s">
        <v>853</v>
      </c>
      <c r="D374" s="226"/>
      <c r="E374" s="179">
        <v>12.336</v>
      </c>
      <c r="F374" s="180"/>
      <c r="G374" s="181"/>
      <c r="M374" s="177" t="s">
        <v>853</v>
      </c>
      <c r="O374" s="167"/>
    </row>
    <row r="375" spans="1:104" ht="12.75">
      <c r="A375" s="168">
        <v>129</v>
      </c>
      <c r="B375" s="169" t="s">
        <v>854</v>
      </c>
      <c r="C375" s="170" t="s">
        <v>855</v>
      </c>
      <c r="D375" s="171" t="s">
        <v>403</v>
      </c>
      <c r="E375" s="172">
        <v>33.9708</v>
      </c>
      <c r="F375" s="172">
        <v>0</v>
      </c>
      <c r="G375" s="173">
        <f>E375*F375</f>
        <v>0</v>
      </c>
      <c r="O375" s="167">
        <v>2</v>
      </c>
      <c r="AA375" s="143">
        <v>3</v>
      </c>
      <c r="AB375" s="143">
        <v>7</v>
      </c>
      <c r="AC375" s="143">
        <v>28375881</v>
      </c>
      <c r="AZ375" s="143">
        <v>2</v>
      </c>
      <c r="BA375" s="143">
        <f>IF(AZ375=1,G375,0)</f>
        <v>0</v>
      </c>
      <c r="BB375" s="143">
        <f>IF(AZ375=2,G375,0)</f>
        <v>0</v>
      </c>
      <c r="BC375" s="143">
        <f>IF(AZ375=3,G375,0)</f>
        <v>0</v>
      </c>
      <c r="BD375" s="143">
        <f>IF(AZ375=4,G375,0)</f>
        <v>0</v>
      </c>
      <c r="BE375" s="143">
        <f>IF(AZ375=5,G375,0)</f>
        <v>0</v>
      </c>
      <c r="CA375" s="174">
        <v>3</v>
      </c>
      <c r="CB375" s="174">
        <v>7</v>
      </c>
      <c r="CZ375" s="143">
        <v>0.00075</v>
      </c>
    </row>
    <row r="376" spans="1:15" ht="12.75">
      <c r="A376" s="175"/>
      <c r="B376" s="178"/>
      <c r="C376" s="225" t="s">
        <v>856</v>
      </c>
      <c r="D376" s="226"/>
      <c r="E376" s="179">
        <v>27.195</v>
      </c>
      <c r="F376" s="180"/>
      <c r="G376" s="181"/>
      <c r="M376" s="177" t="s">
        <v>856</v>
      </c>
      <c r="O376" s="167"/>
    </row>
    <row r="377" spans="1:15" ht="12.75">
      <c r="A377" s="175"/>
      <c r="B377" s="178"/>
      <c r="C377" s="225" t="s">
        <v>857</v>
      </c>
      <c r="D377" s="226"/>
      <c r="E377" s="179">
        <v>6.7758</v>
      </c>
      <c r="F377" s="180"/>
      <c r="G377" s="181"/>
      <c r="M377" s="177" t="s">
        <v>857</v>
      </c>
      <c r="O377" s="167"/>
    </row>
    <row r="378" spans="1:104" ht="12.75">
      <c r="A378" s="168">
        <v>130</v>
      </c>
      <c r="B378" s="169" t="s">
        <v>858</v>
      </c>
      <c r="C378" s="170" t="s">
        <v>859</v>
      </c>
      <c r="D378" s="171" t="s">
        <v>403</v>
      </c>
      <c r="E378" s="172">
        <v>151.9613</v>
      </c>
      <c r="F378" s="172">
        <v>0</v>
      </c>
      <c r="G378" s="173">
        <f>E378*F378</f>
        <v>0</v>
      </c>
      <c r="O378" s="167">
        <v>2</v>
      </c>
      <c r="AA378" s="143">
        <v>3</v>
      </c>
      <c r="AB378" s="143">
        <v>7</v>
      </c>
      <c r="AC378" s="143" t="s">
        <v>858</v>
      </c>
      <c r="AZ378" s="143">
        <v>2</v>
      </c>
      <c r="BA378" s="143">
        <f>IF(AZ378=1,G378,0)</f>
        <v>0</v>
      </c>
      <c r="BB378" s="143">
        <f>IF(AZ378=2,G378,0)</f>
        <v>0</v>
      </c>
      <c r="BC378" s="143">
        <f>IF(AZ378=3,G378,0)</f>
        <v>0</v>
      </c>
      <c r="BD378" s="143">
        <f>IF(AZ378=4,G378,0)</f>
        <v>0</v>
      </c>
      <c r="BE378" s="143">
        <f>IF(AZ378=5,G378,0)</f>
        <v>0</v>
      </c>
      <c r="CA378" s="174">
        <v>3</v>
      </c>
      <c r="CB378" s="174">
        <v>7</v>
      </c>
      <c r="CZ378" s="143">
        <v>0.0012</v>
      </c>
    </row>
    <row r="379" spans="1:15" ht="12.75">
      <c r="A379" s="175"/>
      <c r="B379" s="178"/>
      <c r="C379" s="225" t="s">
        <v>860</v>
      </c>
      <c r="D379" s="226"/>
      <c r="E379" s="179">
        <v>151.9613</v>
      </c>
      <c r="F379" s="180"/>
      <c r="G379" s="181"/>
      <c r="M379" s="177" t="s">
        <v>860</v>
      </c>
      <c r="O379" s="167"/>
    </row>
    <row r="380" spans="1:104" ht="12.75">
      <c r="A380" s="168">
        <v>131</v>
      </c>
      <c r="B380" s="169" t="s">
        <v>861</v>
      </c>
      <c r="C380" s="170" t="s">
        <v>862</v>
      </c>
      <c r="D380" s="171" t="s">
        <v>403</v>
      </c>
      <c r="E380" s="172">
        <v>143.7183</v>
      </c>
      <c r="F380" s="172">
        <v>0</v>
      </c>
      <c r="G380" s="173">
        <f>E380*F380</f>
        <v>0</v>
      </c>
      <c r="O380" s="167">
        <v>2</v>
      </c>
      <c r="AA380" s="143">
        <v>3</v>
      </c>
      <c r="AB380" s="143">
        <v>7</v>
      </c>
      <c r="AC380" s="143">
        <v>63152283</v>
      </c>
      <c r="AZ380" s="143">
        <v>2</v>
      </c>
      <c r="BA380" s="143">
        <f>IF(AZ380=1,G380,0)</f>
        <v>0</v>
      </c>
      <c r="BB380" s="143">
        <f>IF(AZ380=2,G380,0)</f>
        <v>0</v>
      </c>
      <c r="BC380" s="143">
        <f>IF(AZ380=3,G380,0)</f>
        <v>0</v>
      </c>
      <c r="BD380" s="143">
        <f>IF(AZ380=4,G380,0)</f>
        <v>0</v>
      </c>
      <c r="BE380" s="143">
        <f>IF(AZ380=5,G380,0)</f>
        <v>0</v>
      </c>
      <c r="CA380" s="174">
        <v>3</v>
      </c>
      <c r="CB380" s="174">
        <v>7</v>
      </c>
      <c r="CZ380" s="143">
        <v>0.00042</v>
      </c>
    </row>
    <row r="381" spans="1:15" ht="12.75">
      <c r="A381" s="175"/>
      <c r="B381" s="178"/>
      <c r="C381" s="225" t="s">
        <v>863</v>
      </c>
      <c r="D381" s="226"/>
      <c r="E381" s="179">
        <v>143.7183</v>
      </c>
      <c r="F381" s="180"/>
      <c r="G381" s="181"/>
      <c r="M381" s="177" t="s">
        <v>863</v>
      </c>
      <c r="O381" s="167"/>
    </row>
    <row r="382" spans="1:104" ht="12.75">
      <c r="A382" s="168">
        <v>132</v>
      </c>
      <c r="B382" s="169" t="s">
        <v>864</v>
      </c>
      <c r="C382" s="170" t="s">
        <v>865</v>
      </c>
      <c r="D382" s="171" t="s">
        <v>520</v>
      </c>
      <c r="E382" s="172">
        <v>13.44</v>
      </c>
      <c r="F382" s="172">
        <v>0</v>
      </c>
      <c r="G382" s="173">
        <f>E382*F382</f>
        <v>0</v>
      </c>
      <c r="O382" s="167">
        <v>2</v>
      </c>
      <c r="AA382" s="143">
        <v>12</v>
      </c>
      <c r="AB382" s="143">
        <v>1</v>
      </c>
      <c r="AC382" s="143">
        <v>37</v>
      </c>
      <c r="AZ382" s="143">
        <v>2</v>
      </c>
      <c r="BA382" s="143">
        <f>IF(AZ382=1,G382,0)</f>
        <v>0</v>
      </c>
      <c r="BB382" s="143">
        <f>IF(AZ382=2,G382,0)</f>
        <v>0</v>
      </c>
      <c r="BC382" s="143">
        <f>IF(AZ382=3,G382,0)</f>
        <v>0</v>
      </c>
      <c r="BD382" s="143">
        <f>IF(AZ382=4,G382,0)</f>
        <v>0</v>
      </c>
      <c r="BE382" s="143">
        <f>IF(AZ382=5,G382,0)</f>
        <v>0</v>
      </c>
      <c r="CA382" s="174">
        <v>12</v>
      </c>
      <c r="CB382" s="174">
        <v>1</v>
      </c>
      <c r="CZ382" s="143">
        <v>5E-05</v>
      </c>
    </row>
    <row r="383" spans="1:15" ht="22.5">
      <c r="A383" s="175"/>
      <c r="B383" s="176"/>
      <c r="C383" s="227" t="s">
        <v>866</v>
      </c>
      <c r="D383" s="228"/>
      <c r="E383" s="228"/>
      <c r="F383" s="228"/>
      <c r="G383" s="229"/>
      <c r="L383" s="177" t="s">
        <v>866</v>
      </c>
      <c r="O383" s="167">
        <v>3</v>
      </c>
    </row>
    <row r="384" spans="1:15" ht="12.75">
      <c r="A384" s="175"/>
      <c r="B384" s="176"/>
      <c r="C384" s="227"/>
      <c r="D384" s="228"/>
      <c r="E384" s="228"/>
      <c r="F384" s="228"/>
      <c r="G384" s="229"/>
      <c r="L384" s="177"/>
      <c r="O384" s="167">
        <v>3</v>
      </c>
    </row>
    <row r="385" spans="1:15" ht="12.75">
      <c r="A385" s="175"/>
      <c r="B385" s="176"/>
      <c r="C385" s="227" t="s">
        <v>867</v>
      </c>
      <c r="D385" s="228"/>
      <c r="E385" s="228"/>
      <c r="F385" s="228"/>
      <c r="G385" s="229"/>
      <c r="L385" s="177" t="s">
        <v>867</v>
      </c>
      <c r="O385" s="167">
        <v>3</v>
      </c>
    </row>
    <row r="386" spans="1:15" ht="12.75">
      <c r="A386" s="175"/>
      <c r="B386" s="178"/>
      <c r="C386" s="225" t="s">
        <v>868</v>
      </c>
      <c r="D386" s="226"/>
      <c r="E386" s="179">
        <v>13.44</v>
      </c>
      <c r="F386" s="180"/>
      <c r="G386" s="181"/>
      <c r="M386" s="177" t="s">
        <v>868</v>
      </c>
      <c r="O386" s="167"/>
    </row>
    <row r="387" spans="1:104" ht="12.75">
      <c r="A387" s="168">
        <v>133</v>
      </c>
      <c r="B387" s="169" t="s">
        <v>869</v>
      </c>
      <c r="C387" s="170" t="s">
        <v>870</v>
      </c>
      <c r="D387" s="171" t="s">
        <v>378</v>
      </c>
      <c r="E387" s="172"/>
      <c r="F387" s="172">
        <v>0</v>
      </c>
      <c r="G387" s="173">
        <f>E387*F387</f>
        <v>0</v>
      </c>
      <c r="O387" s="167">
        <v>2</v>
      </c>
      <c r="AA387" s="143">
        <v>7</v>
      </c>
      <c r="AB387" s="143">
        <v>1002</v>
      </c>
      <c r="AC387" s="143">
        <v>5</v>
      </c>
      <c r="AZ387" s="143">
        <v>2</v>
      </c>
      <c r="BA387" s="143">
        <f>IF(AZ387=1,G387,0)</f>
        <v>0</v>
      </c>
      <c r="BB387" s="143">
        <f>IF(AZ387=2,G387,0)</f>
        <v>0</v>
      </c>
      <c r="BC387" s="143">
        <f>IF(AZ387=3,G387,0)</f>
        <v>0</v>
      </c>
      <c r="BD387" s="143">
        <f>IF(AZ387=4,G387,0)</f>
        <v>0</v>
      </c>
      <c r="BE387" s="143">
        <f>IF(AZ387=5,G387,0)</f>
        <v>0</v>
      </c>
      <c r="CA387" s="174">
        <v>7</v>
      </c>
      <c r="CB387" s="174">
        <v>1002</v>
      </c>
      <c r="CZ387" s="143">
        <v>0</v>
      </c>
    </row>
    <row r="388" spans="1:57" ht="12.75">
      <c r="A388" s="182"/>
      <c r="B388" s="183" t="s">
        <v>392</v>
      </c>
      <c r="C388" s="184" t="str">
        <f>CONCATENATE(B343," ",C343)</f>
        <v>713 Izolace tepelné</v>
      </c>
      <c r="D388" s="185"/>
      <c r="E388" s="186"/>
      <c r="F388" s="187"/>
      <c r="G388" s="188">
        <f>SUM(G343:G387)</f>
        <v>0</v>
      </c>
      <c r="O388" s="167">
        <v>4</v>
      </c>
      <c r="BA388" s="189">
        <f>SUM(BA343:BA387)</f>
        <v>0</v>
      </c>
      <c r="BB388" s="189">
        <f>SUM(BB343:BB387)</f>
        <v>0</v>
      </c>
      <c r="BC388" s="189">
        <f>SUM(BC343:BC387)</f>
        <v>0</v>
      </c>
      <c r="BD388" s="189">
        <f>SUM(BD343:BD387)</f>
        <v>0</v>
      </c>
      <c r="BE388" s="189">
        <f>SUM(BE343:BE387)</f>
        <v>0</v>
      </c>
    </row>
    <row r="389" spans="1:15" ht="12.75">
      <c r="A389" s="160" t="s">
        <v>389</v>
      </c>
      <c r="B389" s="161" t="s">
        <v>871</v>
      </c>
      <c r="C389" s="162" t="s">
        <v>872</v>
      </c>
      <c r="D389" s="163"/>
      <c r="E389" s="164"/>
      <c r="F389" s="164"/>
      <c r="G389" s="165"/>
      <c r="H389" s="166"/>
      <c r="I389" s="166"/>
      <c r="O389" s="167">
        <v>1</v>
      </c>
    </row>
    <row r="390" spans="1:104" ht="12.75">
      <c r="A390" s="168">
        <v>134</v>
      </c>
      <c r="B390" s="169" t="s">
        <v>873</v>
      </c>
      <c r="C390" s="170" t="s">
        <v>874</v>
      </c>
      <c r="D390" s="171" t="s">
        <v>875</v>
      </c>
      <c r="E390" s="172">
        <v>4</v>
      </c>
      <c r="F390" s="172">
        <v>0</v>
      </c>
      <c r="G390" s="173">
        <f>E390*F390</f>
        <v>0</v>
      </c>
      <c r="O390" s="167">
        <v>2</v>
      </c>
      <c r="AA390" s="143">
        <v>12</v>
      </c>
      <c r="AB390" s="143">
        <v>0</v>
      </c>
      <c r="AC390" s="143">
        <v>1123</v>
      </c>
      <c r="AZ390" s="143">
        <v>2</v>
      </c>
      <c r="BA390" s="143">
        <f>IF(AZ390=1,G390,0)</f>
        <v>0</v>
      </c>
      <c r="BB390" s="143">
        <f>IF(AZ390=2,G390,0)</f>
        <v>0</v>
      </c>
      <c r="BC390" s="143">
        <f>IF(AZ390=3,G390,0)</f>
        <v>0</v>
      </c>
      <c r="BD390" s="143">
        <f>IF(AZ390=4,G390,0)</f>
        <v>0</v>
      </c>
      <c r="BE390" s="143">
        <f>IF(AZ390=5,G390,0)</f>
        <v>0</v>
      </c>
      <c r="CA390" s="174">
        <v>12</v>
      </c>
      <c r="CB390" s="174">
        <v>0</v>
      </c>
      <c r="CZ390" s="143">
        <v>0</v>
      </c>
    </row>
    <row r="391" spans="1:15" ht="12.75">
      <c r="A391" s="175"/>
      <c r="B391" s="178"/>
      <c r="C391" s="225" t="s">
        <v>483</v>
      </c>
      <c r="D391" s="226"/>
      <c r="E391" s="179">
        <v>4</v>
      </c>
      <c r="F391" s="180"/>
      <c r="G391" s="181"/>
      <c r="M391" s="177">
        <v>4</v>
      </c>
      <c r="O391" s="167"/>
    </row>
    <row r="392" spans="1:104" ht="22.5">
      <c r="A392" s="168">
        <v>135</v>
      </c>
      <c r="B392" s="169" t="s">
        <v>876</v>
      </c>
      <c r="C392" s="170" t="s">
        <v>877</v>
      </c>
      <c r="D392" s="171" t="s">
        <v>875</v>
      </c>
      <c r="E392" s="172">
        <v>6</v>
      </c>
      <c r="F392" s="172">
        <v>0</v>
      </c>
      <c r="G392" s="173">
        <f>E392*F392</f>
        <v>0</v>
      </c>
      <c r="O392" s="167">
        <v>2</v>
      </c>
      <c r="AA392" s="143">
        <v>12</v>
      </c>
      <c r="AB392" s="143">
        <v>0</v>
      </c>
      <c r="AC392" s="143">
        <v>51</v>
      </c>
      <c r="AZ392" s="143">
        <v>2</v>
      </c>
      <c r="BA392" s="143">
        <f>IF(AZ392=1,G392,0)</f>
        <v>0</v>
      </c>
      <c r="BB392" s="143">
        <f>IF(AZ392=2,G392,0)</f>
        <v>0</v>
      </c>
      <c r="BC392" s="143">
        <f>IF(AZ392=3,G392,0)</f>
        <v>0</v>
      </c>
      <c r="BD392" s="143">
        <f>IF(AZ392=4,G392,0)</f>
        <v>0</v>
      </c>
      <c r="BE392" s="143">
        <f>IF(AZ392=5,G392,0)</f>
        <v>0</v>
      </c>
      <c r="CA392" s="174">
        <v>12</v>
      </c>
      <c r="CB392" s="174">
        <v>0</v>
      </c>
      <c r="CZ392" s="143">
        <v>0</v>
      </c>
    </row>
    <row r="393" spans="1:15" ht="12.75">
      <c r="A393" s="175"/>
      <c r="B393" s="178"/>
      <c r="C393" s="225" t="s">
        <v>878</v>
      </c>
      <c r="D393" s="226"/>
      <c r="E393" s="179">
        <v>6</v>
      </c>
      <c r="F393" s="180"/>
      <c r="G393" s="181"/>
      <c r="M393" s="177">
        <v>6</v>
      </c>
      <c r="O393" s="167"/>
    </row>
    <row r="394" spans="1:104" ht="12.75">
      <c r="A394" s="168">
        <v>136</v>
      </c>
      <c r="B394" s="169" t="s">
        <v>879</v>
      </c>
      <c r="C394" s="170" t="s">
        <v>880</v>
      </c>
      <c r="D394" s="171" t="s">
        <v>881</v>
      </c>
      <c r="E394" s="172">
        <v>1</v>
      </c>
      <c r="F394" s="172">
        <v>0</v>
      </c>
      <c r="G394" s="173">
        <f>E394*F394</f>
        <v>0</v>
      </c>
      <c r="O394" s="167">
        <v>2</v>
      </c>
      <c r="AA394" s="143">
        <v>12</v>
      </c>
      <c r="AB394" s="143">
        <v>0</v>
      </c>
      <c r="AC394" s="143">
        <v>52</v>
      </c>
      <c r="AZ394" s="143">
        <v>2</v>
      </c>
      <c r="BA394" s="143">
        <f>IF(AZ394=1,G394,0)</f>
        <v>0</v>
      </c>
      <c r="BB394" s="143">
        <f>IF(AZ394=2,G394,0)</f>
        <v>0</v>
      </c>
      <c r="BC394" s="143">
        <f>IF(AZ394=3,G394,0)</f>
        <v>0</v>
      </c>
      <c r="BD394" s="143">
        <f>IF(AZ394=4,G394,0)</f>
        <v>0</v>
      </c>
      <c r="BE394" s="143">
        <f>IF(AZ394=5,G394,0)</f>
        <v>0</v>
      </c>
      <c r="CA394" s="174">
        <v>12</v>
      </c>
      <c r="CB394" s="174">
        <v>0</v>
      </c>
      <c r="CZ394" s="143">
        <v>0</v>
      </c>
    </row>
    <row r="395" spans="1:15" ht="12.75">
      <c r="A395" s="175"/>
      <c r="B395" s="178"/>
      <c r="C395" s="225" t="s">
        <v>390</v>
      </c>
      <c r="D395" s="226"/>
      <c r="E395" s="179">
        <v>1</v>
      </c>
      <c r="F395" s="180"/>
      <c r="G395" s="181"/>
      <c r="M395" s="177">
        <v>1</v>
      </c>
      <c r="O395" s="167"/>
    </row>
    <row r="396" spans="1:104" ht="12.75">
      <c r="A396" s="168">
        <v>137</v>
      </c>
      <c r="B396" s="169" t="s">
        <v>882</v>
      </c>
      <c r="C396" s="170" t="s">
        <v>883</v>
      </c>
      <c r="D396" s="171" t="s">
        <v>881</v>
      </c>
      <c r="E396" s="172">
        <v>1</v>
      </c>
      <c r="F396" s="172">
        <v>0</v>
      </c>
      <c r="G396" s="173">
        <f>E396*F396</f>
        <v>0</v>
      </c>
      <c r="O396" s="167">
        <v>2</v>
      </c>
      <c r="AA396" s="143">
        <v>12</v>
      </c>
      <c r="AB396" s="143">
        <v>0</v>
      </c>
      <c r="AC396" s="143">
        <v>53</v>
      </c>
      <c r="AZ396" s="143">
        <v>2</v>
      </c>
      <c r="BA396" s="143">
        <f>IF(AZ396=1,G396,0)</f>
        <v>0</v>
      </c>
      <c r="BB396" s="143">
        <f>IF(AZ396=2,G396,0)</f>
        <v>0</v>
      </c>
      <c r="BC396" s="143">
        <f>IF(AZ396=3,G396,0)</f>
        <v>0</v>
      </c>
      <c r="BD396" s="143">
        <f>IF(AZ396=4,G396,0)</f>
        <v>0</v>
      </c>
      <c r="BE396" s="143">
        <f>IF(AZ396=5,G396,0)</f>
        <v>0</v>
      </c>
      <c r="CA396" s="174">
        <v>12</v>
      </c>
      <c r="CB396" s="174">
        <v>0</v>
      </c>
      <c r="CZ396" s="143">
        <v>0</v>
      </c>
    </row>
    <row r="397" spans="1:15" ht="12.75">
      <c r="A397" s="175"/>
      <c r="B397" s="178"/>
      <c r="C397" s="225" t="s">
        <v>390</v>
      </c>
      <c r="D397" s="226"/>
      <c r="E397" s="179">
        <v>1</v>
      </c>
      <c r="F397" s="180"/>
      <c r="G397" s="181"/>
      <c r="M397" s="177">
        <v>1</v>
      </c>
      <c r="O397" s="167"/>
    </row>
    <row r="398" spans="1:104" ht="12.75">
      <c r="A398" s="168">
        <v>138</v>
      </c>
      <c r="B398" s="169" t="s">
        <v>884</v>
      </c>
      <c r="C398" s="170" t="s">
        <v>885</v>
      </c>
      <c r="D398" s="171" t="s">
        <v>881</v>
      </c>
      <c r="E398" s="172">
        <v>1</v>
      </c>
      <c r="F398" s="172">
        <v>0</v>
      </c>
      <c r="G398" s="173">
        <f>E398*F398</f>
        <v>0</v>
      </c>
      <c r="O398" s="167">
        <v>2</v>
      </c>
      <c r="AA398" s="143">
        <v>12</v>
      </c>
      <c r="AB398" s="143">
        <v>0</v>
      </c>
      <c r="AC398" s="143">
        <v>54</v>
      </c>
      <c r="AZ398" s="143">
        <v>2</v>
      </c>
      <c r="BA398" s="143">
        <f>IF(AZ398=1,G398,0)</f>
        <v>0</v>
      </c>
      <c r="BB398" s="143">
        <f>IF(AZ398=2,G398,0)</f>
        <v>0</v>
      </c>
      <c r="BC398" s="143">
        <f>IF(AZ398=3,G398,0)</f>
        <v>0</v>
      </c>
      <c r="BD398" s="143">
        <f>IF(AZ398=4,G398,0)</f>
        <v>0</v>
      </c>
      <c r="BE398" s="143">
        <f>IF(AZ398=5,G398,0)</f>
        <v>0</v>
      </c>
      <c r="CA398" s="174">
        <v>12</v>
      </c>
      <c r="CB398" s="174">
        <v>0</v>
      </c>
      <c r="CZ398" s="143">
        <v>0</v>
      </c>
    </row>
    <row r="399" spans="1:15" ht="12.75">
      <c r="A399" s="175"/>
      <c r="B399" s="178"/>
      <c r="C399" s="225" t="s">
        <v>390</v>
      </c>
      <c r="D399" s="226"/>
      <c r="E399" s="179">
        <v>1</v>
      </c>
      <c r="F399" s="180"/>
      <c r="G399" s="181"/>
      <c r="M399" s="177">
        <v>1</v>
      </c>
      <c r="O399" s="167"/>
    </row>
    <row r="400" spans="1:104" ht="12.75">
      <c r="A400" s="168">
        <v>139</v>
      </c>
      <c r="B400" s="169" t="s">
        <v>886</v>
      </c>
      <c r="C400" s="170" t="s">
        <v>887</v>
      </c>
      <c r="D400" s="171" t="s">
        <v>881</v>
      </c>
      <c r="E400" s="172">
        <v>1</v>
      </c>
      <c r="F400" s="172">
        <v>0</v>
      </c>
      <c r="G400" s="173">
        <f>E400*F400</f>
        <v>0</v>
      </c>
      <c r="O400" s="167">
        <v>2</v>
      </c>
      <c r="AA400" s="143">
        <v>12</v>
      </c>
      <c r="AB400" s="143">
        <v>0</v>
      </c>
      <c r="AC400" s="143">
        <v>55</v>
      </c>
      <c r="AZ400" s="143">
        <v>2</v>
      </c>
      <c r="BA400" s="143">
        <f>IF(AZ400=1,G400,0)</f>
        <v>0</v>
      </c>
      <c r="BB400" s="143">
        <f>IF(AZ400=2,G400,0)</f>
        <v>0</v>
      </c>
      <c r="BC400" s="143">
        <f>IF(AZ400=3,G400,0)</f>
        <v>0</v>
      </c>
      <c r="BD400" s="143">
        <f>IF(AZ400=4,G400,0)</f>
        <v>0</v>
      </c>
      <c r="BE400" s="143">
        <f>IF(AZ400=5,G400,0)</f>
        <v>0</v>
      </c>
      <c r="CA400" s="174">
        <v>12</v>
      </c>
      <c r="CB400" s="174">
        <v>0</v>
      </c>
      <c r="CZ400" s="143">
        <v>0</v>
      </c>
    </row>
    <row r="401" spans="1:15" ht="12.75">
      <c r="A401" s="175"/>
      <c r="B401" s="178"/>
      <c r="C401" s="225" t="s">
        <v>390</v>
      </c>
      <c r="D401" s="226"/>
      <c r="E401" s="179">
        <v>1</v>
      </c>
      <c r="F401" s="180"/>
      <c r="G401" s="181"/>
      <c r="M401" s="177">
        <v>1</v>
      </c>
      <c r="O401" s="167"/>
    </row>
    <row r="402" spans="1:104" ht="12.75">
      <c r="A402" s="168">
        <v>140</v>
      </c>
      <c r="B402" s="169" t="s">
        <v>888</v>
      </c>
      <c r="C402" s="170" t="s">
        <v>799</v>
      </c>
      <c r="D402" s="171" t="s">
        <v>881</v>
      </c>
      <c r="E402" s="172">
        <v>1</v>
      </c>
      <c r="F402" s="172">
        <v>0</v>
      </c>
      <c r="G402" s="173">
        <f>E402*F402</f>
        <v>0</v>
      </c>
      <c r="O402" s="167">
        <v>2</v>
      </c>
      <c r="AA402" s="143">
        <v>12</v>
      </c>
      <c r="AB402" s="143">
        <v>0</v>
      </c>
      <c r="AC402" s="143">
        <v>56</v>
      </c>
      <c r="AZ402" s="143">
        <v>2</v>
      </c>
      <c r="BA402" s="143">
        <f>IF(AZ402=1,G402,0)</f>
        <v>0</v>
      </c>
      <c r="BB402" s="143">
        <f>IF(AZ402=2,G402,0)</f>
        <v>0</v>
      </c>
      <c r="BC402" s="143">
        <f>IF(AZ402=3,G402,0)</f>
        <v>0</v>
      </c>
      <c r="BD402" s="143">
        <f>IF(AZ402=4,G402,0)</f>
        <v>0</v>
      </c>
      <c r="BE402" s="143">
        <f>IF(AZ402=5,G402,0)</f>
        <v>0</v>
      </c>
      <c r="CA402" s="174">
        <v>12</v>
      </c>
      <c r="CB402" s="174">
        <v>0</v>
      </c>
      <c r="CZ402" s="143">
        <v>0</v>
      </c>
    </row>
    <row r="403" spans="1:15" ht="12.75">
      <c r="A403" s="175"/>
      <c r="B403" s="178"/>
      <c r="C403" s="225" t="s">
        <v>390</v>
      </c>
      <c r="D403" s="226"/>
      <c r="E403" s="179">
        <v>1</v>
      </c>
      <c r="F403" s="180"/>
      <c r="G403" s="181"/>
      <c r="M403" s="177">
        <v>1</v>
      </c>
      <c r="O403" s="167"/>
    </row>
    <row r="404" spans="1:57" ht="12.75">
      <c r="A404" s="182"/>
      <c r="B404" s="183" t="s">
        <v>392</v>
      </c>
      <c r="C404" s="184" t="str">
        <f>CONCATENATE(B389," ",C389)</f>
        <v>730 Ústřední vytápění</v>
      </c>
      <c r="D404" s="185"/>
      <c r="E404" s="186"/>
      <c r="F404" s="187"/>
      <c r="G404" s="188">
        <f>SUM(G389:G403)</f>
        <v>0</v>
      </c>
      <c r="O404" s="167">
        <v>4</v>
      </c>
      <c r="BA404" s="189">
        <f>SUM(BA389:BA403)</f>
        <v>0</v>
      </c>
      <c r="BB404" s="189">
        <f>SUM(BB389:BB403)</f>
        <v>0</v>
      </c>
      <c r="BC404" s="189">
        <f>SUM(BC389:BC403)</f>
        <v>0</v>
      </c>
      <c r="BD404" s="189">
        <f>SUM(BD389:BD403)</f>
        <v>0</v>
      </c>
      <c r="BE404" s="189">
        <f>SUM(BE389:BE403)</f>
        <v>0</v>
      </c>
    </row>
    <row r="405" spans="1:15" ht="12.75">
      <c r="A405" s="160" t="s">
        <v>389</v>
      </c>
      <c r="B405" s="161" t="s">
        <v>889</v>
      </c>
      <c r="C405" s="162" t="s">
        <v>890</v>
      </c>
      <c r="D405" s="163"/>
      <c r="E405" s="164"/>
      <c r="F405" s="164"/>
      <c r="G405" s="165"/>
      <c r="H405" s="166"/>
      <c r="I405" s="166"/>
      <c r="O405" s="167">
        <v>1</v>
      </c>
    </row>
    <row r="406" spans="1:104" ht="12.75">
      <c r="A406" s="168">
        <v>141</v>
      </c>
      <c r="B406" s="169" t="s">
        <v>891</v>
      </c>
      <c r="C406" s="170" t="s">
        <v>892</v>
      </c>
      <c r="D406" s="171" t="s">
        <v>520</v>
      </c>
      <c r="E406" s="172">
        <v>30</v>
      </c>
      <c r="F406" s="172">
        <v>0</v>
      </c>
      <c r="G406" s="173">
        <f>E406*F406</f>
        <v>0</v>
      </c>
      <c r="O406" s="167">
        <v>2</v>
      </c>
      <c r="AA406" s="143">
        <v>1</v>
      </c>
      <c r="AB406" s="143">
        <v>7</v>
      </c>
      <c r="AC406" s="143">
        <v>7</v>
      </c>
      <c r="AZ406" s="143">
        <v>2</v>
      </c>
      <c r="BA406" s="143">
        <f>IF(AZ406=1,G406,0)</f>
        <v>0</v>
      </c>
      <c r="BB406" s="143">
        <f>IF(AZ406=2,G406,0)</f>
        <v>0</v>
      </c>
      <c r="BC406" s="143">
        <f>IF(AZ406=3,G406,0)</f>
        <v>0</v>
      </c>
      <c r="BD406" s="143">
        <f>IF(AZ406=4,G406,0)</f>
        <v>0</v>
      </c>
      <c r="BE406" s="143">
        <f>IF(AZ406=5,G406,0)</f>
        <v>0</v>
      </c>
      <c r="CA406" s="174">
        <v>1</v>
      </c>
      <c r="CB406" s="174">
        <v>7</v>
      </c>
      <c r="CZ406" s="143">
        <v>3E-05</v>
      </c>
    </row>
    <row r="407" spans="1:15" ht="12.75">
      <c r="A407" s="175"/>
      <c r="B407" s="176"/>
      <c r="C407" s="227" t="s">
        <v>893</v>
      </c>
      <c r="D407" s="228"/>
      <c r="E407" s="228"/>
      <c r="F407" s="228"/>
      <c r="G407" s="229"/>
      <c r="L407" s="177" t="s">
        <v>893</v>
      </c>
      <c r="O407" s="167">
        <v>3</v>
      </c>
    </row>
    <row r="408" spans="1:15" ht="12.75">
      <c r="A408" s="175"/>
      <c r="B408" s="178"/>
      <c r="C408" s="225" t="s">
        <v>894</v>
      </c>
      <c r="D408" s="226"/>
      <c r="E408" s="179">
        <v>30</v>
      </c>
      <c r="F408" s="180"/>
      <c r="G408" s="181"/>
      <c r="M408" s="177" t="s">
        <v>894</v>
      </c>
      <c r="O408" s="167"/>
    </row>
    <row r="409" spans="1:104" ht="12.75">
      <c r="A409" s="168">
        <v>142</v>
      </c>
      <c r="B409" s="169" t="s">
        <v>895</v>
      </c>
      <c r="C409" s="170" t="s">
        <v>896</v>
      </c>
      <c r="D409" s="171" t="s">
        <v>520</v>
      </c>
      <c r="E409" s="172">
        <v>68</v>
      </c>
      <c r="F409" s="172">
        <v>0</v>
      </c>
      <c r="G409" s="173">
        <f>E409*F409</f>
        <v>0</v>
      </c>
      <c r="O409" s="167">
        <v>2</v>
      </c>
      <c r="AA409" s="143">
        <v>1</v>
      </c>
      <c r="AB409" s="143">
        <v>7</v>
      </c>
      <c r="AC409" s="143">
        <v>7</v>
      </c>
      <c r="AZ409" s="143">
        <v>2</v>
      </c>
      <c r="BA409" s="143">
        <f>IF(AZ409=1,G409,0)</f>
        <v>0</v>
      </c>
      <c r="BB409" s="143">
        <f>IF(AZ409=2,G409,0)</f>
        <v>0</v>
      </c>
      <c r="BC409" s="143">
        <f>IF(AZ409=3,G409,0)</f>
        <v>0</v>
      </c>
      <c r="BD409" s="143">
        <f>IF(AZ409=4,G409,0)</f>
        <v>0</v>
      </c>
      <c r="BE409" s="143">
        <f>IF(AZ409=5,G409,0)</f>
        <v>0</v>
      </c>
      <c r="CA409" s="174">
        <v>1</v>
      </c>
      <c r="CB409" s="174">
        <v>7</v>
      </c>
      <c r="CZ409" s="143">
        <v>0.00597</v>
      </c>
    </row>
    <row r="410" spans="1:15" ht="12.75">
      <c r="A410" s="175"/>
      <c r="B410" s="176"/>
      <c r="C410" s="227" t="s">
        <v>897</v>
      </c>
      <c r="D410" s="228"/>
      <c r="E410" s="228"/>
      <c r="F410" s="228"/>
      <c r="G410" s="229"/>
      <c r="L410" s="177" t="s">
        <v>897</v>
      </c>
      <c r="O410" s="167">
        <v>3</v>
      </c>
    </row>
    <row r="411" spans="1:15" ht="12.75">
      <c r="A411" s="175"/>
      <c r="B411" s="176"/>
      <c r="C411" s="227" t="s">
        <v>898</v>
      </c>
      <c r="D411" s="228"/>
      <c r="E411" s="228"/>
      <c r="F411" s="228"/>
      <c r="G411" s="229"/>
      <c r="L411" s="177" t="s">
        <v>898</v>
      </c>
      <c r="O411" s="167">
        <v>3</v>
      </c>
    </row>
    <row r="412" spans="1:15" ht="12.75">
      <c r="A412" s="175"/>
      <c r="B412" s="178"/>
      <c r="C412" s="225" t="s">
        <v>899</v>
      </c>
      <c r="D412" s="226"/>
      <c r="E412" s="179">
        <v>68</v>
      </c>
      <c r="F412" s="180"/>
      <c r="G412" s="181"/>
      <c r="M412" s="177" t="s">
        <v>899</v>
      </c>
      <c r="O412" s="167"/>
    </row>
    <row r="413" spans="1:104" ht="12.75">
      <c r="A413" s="168">
        <v>143</v>
      </c>
      <c r="B413" s="169" t="s">
        <v>900</v>
      </c>
      <c r="C413" s="170" t="s">
        <v>901</v>
      </c>
      <c r="D413" s="171" t="s">
        <v>415</v>
      </c>
      <c r="E413" s="172">
        <v>10</v>
      </c>
      <c r="F413" s="172">
        <v>0</v>
      </c>
      <c r="G413" s="173">
        <f>E413*F413</f>
        <v>0</v>
      </c>
      <c r="O413" s="167">
        <v>2</v>
      </c>
      <c r="AA413" s="143">
        <v>12</v>
      </c>
      <c r="AB413" s="143">
        <v>0</v>
      </c>
      <c r="AC413" s="143">
        <v>1125</v>
      </c>
      <c r="AZ413" s="143">
        <v>2</v>
      </c>
      <c r="BA413" s="143">
        <f>IF(AZ413=1,G413,0)</f>
        <v>0</v>
      </c>
      <c r="BB413" s="143">
        <f>IF(AZ413=2,G413,0)</f>
        <v>0</v>
      </c>
      <c r="BC413" s="143">
        <f>IF(AZ413=3,G413,0)</f>
        <v>0</v>
      </c>
      <c r="BD413" s="143">
        <f>IF(AZ413=4,G413,0)</f>
        <v>0</v>
      </c>
      <c r="BE413" s="143">
        <f>IF(AZ413=5,G413,0)</f>
        <v>0</v>
      </c>
      <c r="CA413" s="174">
        <v>12</v>
      </c>
      <c r="CB413" s="174">
        <v>0</v>
      </c>
      <c r="CZ413" s="143">
        <v>0.00188</v>
      </c>
    </row>
    <row r="414" spans="1:15" ht="12.75">
      <c r="A414" s="175"/>
      <c r="B414" s="178"/>
      <c r="C414" s="225" t="s">
        <v>902</v>
      </c>
      <c r="D414" s="226"/>
      <c r="E414" s="179">
        <v>10</v>
      </c>
      <c r="F414" s="180"/>
      <c r="G414" s="181"/>
      <c r="M414" s="177" t="s">
        <v>902</v>
      </c>
      <c r="O414" s="167"/>
    </row>
    <row r="415" spans="1:104" ht="12.75">
      <c r="A415" s="168">
        <v>144</v>
      </c>
      <c r="B415" s="169" t="s">
        <v>903</v>
      </c>
      <c r="C415" s="170" t="s">
        <v>904</v>
      </c>
      <c r="D415" s="171" t="s">
        <v>520</v>
      </c>
      <c r="E415" s="172">
        <v>6.4</v>
      </c>
      <c r="F415" s="172">
        <v>0</v>
      </c>
      <c r="G415" s="173">
        <f>E415*F415</f>
        <v>0</v>
      </c>
      <c r="O415" s="167">
        <v>2</v>
      </c>
      <c r="AA415" s="143">
        <v>3</v>
      </c>
      <c r="AB415" s="143">
        <v>7</v>
      </c>
      <c r="AC415" s="143">
        <v>19631311</v>
      </c>
      <c r="AZ415" s="143">
        <v>2</v>
      </c>
      <c r="BA415" s="143">
        <f>IF(AZ415=1,G415,0)</f>
        <v>0</v>
      </c>
      <c r="BB415" s="143">
        <f>IF(AZ415=2,G415,0)</f>
        <v>0</v>
      </c>
      <c r="BC415" s="143">
        <f>IF(AZ415=3,G415,0)</f>
        <v>0</v>
      </c>
      <c r="BD415" s="143">
        <f>IF(AZ415=4,G415,0)</f>
        <v>0</v>
      </c>
      <c r="BE415" s="143">
        <f>IF(AZ415=5,G415,0)</f>
        <v>0</v>
      </c>
      <c r="CA415" s="174">
        <v>3</v>
      </c>
      <c r="CB415" s="174">
        <v>7</v>
      </c>
      <c r="CZ415" s="143">
        <v>0.00039</v>
      </c>
    </row>
    <row r="416" spans="1:15" ht="12.75">
      <c r="A416" s="175"/>
      <c r="B416" s="176"/>
      <c r="C416" s="227" t="s">
        <v>867</v>
      </c>
      <c r="D416" s="228"/>
      <c r="E416" s="228"/>
      <c r="F416" s="228"/>
      <c r="G416" s="229"/>
      <c r="L416" s="177" t="s">
        <v>867</v>
      </c>
      <c r="O416" s="167">
        <v>3</v>
      </c>
    </row>
    <row r="417" spans="1:15" ht="12.75">
      <c r="A417" s="175"/>
      <c r="B417" s="178"/>
      <c r="C417" s="225" t="s">
        <v>905</v>
      </c>
      <c r="D417" s="226"/>
      <c r="E417" s="179">
        <v>6.4</v>
      </c>
      <c r="F417" s="180"/>
      <c r="G417" s="181"/>
      <c r="M417" s="177" t="s">
        <v>905</v>
      </c>
      <c r="O417" s="167"/>
    </row>
    <row r="418" spans="1:104" ht="12.75">
      <c r="A418" s="168">
        <v>145</v>
      </c>
      <c r="B418" s="169" t="s">
        <v>906</v>
      </c>
      <c r="C418" s="170" t="s">
        <v>907</v>
      </c>
      <c r="D418" s="171" t="s">
        <v>520</v>
      </c>
      <c r="E418" s="172">
        <v>74</v>
      </c>
      <c r="F418" s="172">
        <v>0</v>
      </c>
      <c r="G418" s="173">
        <f>E418*F418</f>
        <v>0</v>
      </c>
      <c r="O418" s="167">
        <v>2</v>
      </c>
      <c r="AA418" s="143">
        <v>3</v>
      </c>
      <c r="AB418" s="143">
        <v>7</v>
      </c>
      <c r="AC418" s="143">
        <v>19631312</v>
      </c>
      <c r="AZ418" s="143">
        <v>2</v>
      </c>
      <c r="BA418" s="143">
        <f>IF(AZ418=1,G418,0)</f>
        <v>0</v>
      </c>
      <c r="BB418" s="143">
        <f>IF(AZ418=2,G418,0)</f>
        <v>0</v>
      </c>
      <c r="BC418" s="143">
        <f>IF(AZ418=3,G418,0)</f>
        <v>0</v>
      </c>
      <c r="BD418" s="143">
        <f>IF(AZ418=4,G418,0)</f>
        <v>0</v>
      </c>
      <c r="BE418" s="143">
        <f>IF(AZ418=5,G418,0)</f>
        <v>0</v>
      </c>
      <c r="CA418" s="174">
        <v>3</v>
      </c>
      <c r="CB418" s="174">
        <v>7</v>
      </c>
      <c r="CZ418" s="143">
        <v>0.00048</v>
      </c>
    </row>
    <row r="419" spans="1:15" ht="12.75">
      <c r="A419" s="175"/>
      <c r="B419" s="176"/>
      <c r="C419" s="227" t="s">
        <v>867</v>
      </c>
      <c r="D419" s="228"/>
      <c r="E419" s="228"/>
      <c r="F419" s="228"/>
      <c r="G419" s="229"/>
      <c r="L419" s="177" t="s">
        <v>867</v>
      </c>
      <c r="O419" s="167">
        <v>3</v>
      </c>
    </row>
    <row r="420" spans="1:15" ht="12.75">
      <c r="A420" s="175"/>
      <c r="B420" s="178"/>
      <c r="C420" s="225" t="s">
        <v>908</v>
      </c>
      <c r="D420" s="226"/>
      <c r="E420" s="179">
        <v>74</v>
      </c>
      <c r="F420" s="180"/>
      <c r="G420" s="181"/>
      <c r="M420" s="177" t="s">
        <v>908</v>
      </c>
      <c r="O420" s="167"/>
    </row>
    <row r="421" spans="1:104" ht="12.75">
      <c r="A421" s="168">
        <v>146</v>
      </c>
      <c r="B421" s="169" t="s">
        <v>909</v>
      </c>
      <c r="C421" s="170" t="s">
        <v>910</v>
      </c>
      <c r="D421" s="171" t="s">
        <v>378</v>
      </c>
      <c r="E421" s="172"/>
      <c r="F421" s="172">
        <v>0</v>
      </c>
      <c r="G421" s="173">
        <f>E421*F421</f>
        <v>0</v>
      </c>
      <c r="O421" s="167">
        <v>2</v>
      </c>
      <c r="AA421" s="143">
        <v>7</v>
      </c>
      <c r="AB421" s="143">
        <v>1002</v>
      </c>
      <c r="AC421" s="143">
        <v>5</v>
      </c>
      <c r="AZ421" s="143">
        <v>2</v>
      </c>
      <c r="BA421" s="143">
        <f>IF(AZ421=1,G421,0)</f>
        <v>0</v>
      </c>
      <c r="BB421" s="143">
        <f>IF(AZ421=2,G421,0)</f>
        <v>0</v>
      </c>
      <c r="BC421" s="143">
        <f>IF(AZ421=3,G421,0)</f>
        <v>0</v>
      </c>
      <c r="BD421" s="143">
        <f>IF(AZ421=4,G421,0)</f>
        <v>0</v>
      </c>
      <c r="BE421" s="143">
        <f>IF(AZ421=5,G421,0)</f>
        <v>0</v>
      </c>
      <c r="CA421" s="174">
        <v>7</v>
      </c>
      <c r="CB421" s="174">
        <v>1002</v>
      </c>
      <c r="CZ421" s="143">
        <v>0</v>
      </c>
    </row>
    <row r="422" spans="1:57" ht="12.75">
      <c r="A422" s="182"/>
      <c r="B422" s="183" t="s">
        <v>392</v>
      </c>
      <c r="C422" s="184" t="str">
        <f>CONCATENATE(B405," ",C405)</f>
        <v>733 Rozvod potrubí</v>
      </c>
      <c r="D422" s="185"/>
      <c r="E422" s="186"/>
      <c r="F422" s="187"/>
      <c r="G422" s="188">
        <f>SUM(G405:G421)</f>
        <v>0</v>
      </c>
      <c r="O422" s="167">
        <v>4</v>
      </c>
      <c r="BA422" s="189">
        <f>SUM(BA405:BA421)</f>
        <v>0</v>
      </c>
      <c r="BB422" s="189">
        <f>SUM(BB405:BB421)</f>
        <v>0</v>
      </c>
      <c r="BC422" s="189">
        <f>SUM(BC405:BC421)</f>
        <v>0</v>
      </c>
      <c r="BD422" s="189">
        <f>SUM(BD405:BD421)</f>
        <v>0</v>
      </c>
      <c r="BE422" s="189">
        <f>SUM(BE405:BE421)</f>
        <v>0</v>
      </c>
    </row>
    <row r="423" spans="1:15" ht="12.75">
      <c r="A423" s="160" t="s">
        <v>389</v>
      </c>
      <c r="B423" s="161" t="s">
        <v>911</v>
      </c>
      <c r="C423" s="162" t="s">
        <v>912</v>
      </c>
      <c r="D423" s="163"/>
      <c r="E423" s="164"/>
      <c r="F423" s="164"/>
      <c r="G423" s="165"/>
      <c r="H423" s="166"/>
      <c r="I423" s="166"/>
      <c r="O423" s="167">
        <v>1</v>
      </c>
    </row>
    <row r="424" spans="1:104" ht="12.75">
      <c r="A424" s="168">
        <v>147</v>
      </c>
      <c r="B424" s="169" t="s">
        <v>913</v>
      </c>
      <c r="C424" s="170" t="s">
        <v>914</v>
      </c>
      <c r="D424" s="171" t="s">
        <v>415</v>
      </c>
      <c r="E424" s="172">
        <v>5</v>
      </c>
      <c r="F424" s="172">
        <v>0</v>
      </c>
      <c r="G424" s="173">
        <f>E424*F424</f>
        <v>0</v>
      </c>
      <c r="O424" s="167">
        <v>2</v>
      </c>
      <c r="AA424" s="143">
        <v>1</v>
      </c>
      <c r="AB424" s="143">
        <v>7</v>
      </c>
      <c r="AC424" s="143">
        <v>7</v>
      </c>
      <c r="AZ424" s="143">
        <v>2</v>
      </c>
      <c r="BA424" s="143">
        <f>IF(AZ424=1,G424,0)</f>
        <v>0</v>
      </c>
      <c r="BB424" s="143">
        <f>IF(AZ424=2,G424,0)</f>
        <v>0</v>
      </c>
      <c r="BC424" s="143">
        <f>IF(AZ424=3,G424,0)</f>
        <v>0</v>
      </c>
      <c r="BD424" s="143">
        <f>IF(AZ424=4,G424,0)</f>
        <v>0</v>
      </c>
      <c r="BE424" s="143">
        <f>IF(AZ424=5,G424,0)</f>
        <v>0</v>
      </c>
      <c r="CA424" s="174">
        <v>1</v>
      </c>
      <c r="CB424" s="174">
        <v>7</v>
      </c>
      <c r="CZ424" s="143">
        <v>0.00011</v>
      </c>
    </row>
    <row r="425" spans="1:15" ht="12.75">
      <c r="A425" s="175"/>
      <c r="B425" s="178"/>
      <c r="C425" s="225" t="s">
        <v>915</v>
      </c>
      <c r="D425" s="226"/>
      <c r="E425" s="179">
        <v>5</v>
      </c>
      <c r="F425" s="180"/>
      <c r="G425" s="181"/>
      <c r="M425" s="177" t="s">
        <v>915</v>
      </c>
      <c r="O425" s="167"/>
    </row>
    <row r="426" spans="1:104" ht="12.75">
      <c r="A426" s="168">
        <v>148</v>
      </c>
      <c r="B426" s="169" t="s">
        <v>916</v>
      </c>
      <c r="C426" s="170" t="s">
        <v>917</v>
      </c>
      <c r="D426" s="171" t="s">
        <v>415</v>
      </c>
      <c r="E426" s="172">
        <v>10</v>
      </c>
      <c r="F426" s="172">
        <v>0</v>
      </c>
      <c r="G426" s="173">
        <f>E426*F426</f>
        <v>0</v>
      </c>
      <c r="O426" s="167">
        <v>2</v>
      </c>
      <c r="AA426" s="143">
        <v>1</v>
      </c>
      <c r="AB426" s="143">
        <v>7</v>
      </c>
      <c r="AC426" s="143">
        <v>7</v>
      </c>
      <c r="AZ426" s="143">
        <v>2</v>
      </c>
      <c r="BA426" s="143">
        <f>IF(AZ426=1,G426,0)</f>
        <v>0</v>
      </c>
      <c r="BB426" s="143">
        <f>IF(AZ426=2,G426,0)</f>
        <v>0</v>
      </c>
      <c r="BC426" s="143">
        <f>IF(AZ426=3,G426,0)</f>
        <v>0</v>
      </c>
      <c r="BD426" s="143">
        <f>IF(AZ426=4,G426,0)</f>
        <v>0</v>
      </c>
      <c r="BE426" s="143">
        <f>IF(AZ426=5,G426,0)</f>
        <v>0</v>
      </c>
      <c r="CA426" s="174">
        <v>1</v>
      </c>
      <c r="CB426" s="174">
        <v>7</v>
      </c>
      <c r="CZ426" s="143">
        <v>6E-05</v>
      </c>
    </row>
    <row r="427" spans="1:15" ht="12.75">
      <c r="A427" s="175"/>
      <c r="B427" s="178"/>
      <c r="C427" s="225" t="s">
        <v>918</v>
      </c>
      <c r="D427" s="226"/>
      <c r="E427" s="179">
        <v>10</v>
      </c>
      <c r="F427" s="180"/>
      <c r="G427" s="181"/>
      <c r="M427" s="177" t="s">
        <v>918</v>
      </c>
      <c r="O427" s="167"/>
    </row>
    <row r="428" spans="1:104" ht="12.75">
      <c r="A428" s="168">
        <v>149</v>
      </c>
      <c r="B428" s="169" t="s">
        <v>919</v>
      </c>
      <c r="C428" s="170" t="s">
        <v>920</v>
      </c>
      <c r="D428" s="171" t="s">
        <v>415</v>
      </c>
      <c r="E428" s="172">
        <v>5</v>
      </c>
      <c r="F428" s="172">
        <v>0</v>
      </c>
      <c r="G428" s="173">
        <f>E428*F428</f>
        <v>0</v>
      </c>
      <c r="O428" s="167">
        <v>2</v>
      </c>
      <c r="AA428" s="143">
        <v>12</v>
      </c>
      <c r="AB428" s="143">
        <v>0</v>
      </c>
      <c r="AC428" s="143">
        <v>59</v>
      </c>
      <c r="AZ428" s="143">
        <v>2</v>
      </c>
      <c r="BA428" s="143">
        <f>IF(AZ428=1,G428,0)</f>
        <v>0</v>
      </c>
      <c r="BB428" s="143">
        <f>IF(AZ428=2,G428,0)</f>
        <v>0</v>
      </c>
      <c r="BC428" s="143">
        <f>IF(AZ428=3,G428,0)</f>
        <v>0</v>
      </c>
      <c r="BD428" s="143">
        <f>IF(AZ428=4,G428,0)</f>
        <v>0</v>
      </c>
      <c r="BE428" s="143">
        <f>IF(AZ428=5,G428,0)</f>
        <v>0</v>
      </c>
      <c r="CA428" s="174">
        <v>12</v>
      </c>
      <c r="CB428" s="174">
        <v>0</v>
      </c>
      <c r="CZ428" s="143">
        <v>0.00046</v>
      </c>
    </row>
    <row r="429" spans="1:15" ht="12.75">
      <c r="A429" s="175"/>
      <c r="B429" s="176"/>
      <c r="C429" s="227" t="s">
        <v>921</v>
      </c>
      <c r="D429" s="228"/>
      <c r="E429" s="228"/>
      <c r="F429" s="228"/>
      <c r="G429" s="229"/>
      <c r="L429" s="177" t="s">
        <v>921</v>
      </c>
      <c r="O429" s="167">
        <v>3</v>
      </c>
    </row>
    <row r="430" spans="1:15" ht="12.75">
      <c r="A430" s="175"/>
      <c r="B430" s="178"/>
      <c r="C430" s="225" t="s">
        <v>915</v>
      </c>
      <c r="D430" s="226"/>
      <c r="E430" s="179">
        <v>5</v>
      </c>
      <c r="F430" s="180"/>
      <c r="G430" s="181"/>
      <c r="M430" s="177" t="s">
        <v>915</v>
      </c>
      <c r="O430" s="167"/>
    </row>
    <row r="431" spans="1:104" ht="12.75">
      <c r="A431" s="168">
        <v>150</v>
      </c>
      <c r="B431" s="169" t="s">
        <v>922</v>
      </c>
      <c r="C431" s="170" t="s">
        <v>923</v>
      </c>
      <c r="D431" s="171" t="s">
        <v>415</v>
      </c>
      <c r="E431" s="172">
        <v>5</v>
      </c>
      <c r="F431" s="172">
        <v>0</v>
      </c>
      <c r="G431" s="173">
        <f>E431*F431</f>
        <v>0</v>
      </c>
      <c r="O431" s="167">
        <v>2</v>
      </c>
      <c r="AA431" s="143">
        <v>12</v>
      </c>
      <c r="AB431" s="143">
        <v>0</v>
      </c>
      <c r="AC431" s="143">
        <v>60</v>
      </c>
      <c r="AZ431" s="143">
        <v>2</v>
      </c>
      <c r="BA431" s="143">
        <f>IF(AZ431=1,G431,0)</f>
        <v>0</v>
      </c>
      <c r="BB431" s="143">
        <f>IF(AZ431=2,G431,0)</f>
        <v>0</v>
      </c>
      <c r="BC431" s="143">
        <f>IF(AZ431=3,G431,0)</f>
        <v>0</v>
      </c>
      <c r="BD431" s="143">
        <f>IF(AZ431=4,G431,0)</f>
        <v>0</v>
      </c>
      <c r="BE431" s="143">
        <f>IF(AZ431=5,G431,0)</f>
        <v>0</v>
      </c>
      <c r="CA431" s="174">
        <v>12</v>
      </c>
      <c r="CB431" s="174">
        <v>0</v>
      </c>
      <c r="CZ431" s="143">
        <v>9E-05</v>
      </c>
    </row>
    <row r="432" spans="1:15" ht="12.75">
      <c r="A432" s="175"/>
      <c r="B432" s="176"/>
      <c r="C432" s="227" t="s">
        <v>924</v>
      </c>
      <c r="D432" s="228"/>
      <c r="E432" s="228"/>
      <c r="F432" s="228"/>
      <c r="G432" s="229"/>
      <c r="L432" s="177" t="s">
        <v>924</v>
      </c>
      <c r="O432" s="167">
        <v>3</v>
      </c>
    </row>
    <row r="433" spans="1:15" ht="12.75">
      <c r="A433" s="175"/>
      <c r="B433" s="178"/>
      <c r="C433" s="225" t="s">
        <v>915</v>
      </c>
      <c r="D433" s="226"/>
      <c r="E433" s="179">
        <v>5</v>
      </c>
      <c r="F433" s="180"/>
      <c r="G433" s="181"/>
      <c r="M433" s="177" t="s">
        <v>915</v>
      </c>
      <c r="O433" s="167"/>
    </row>
    <row r="434" spans="1:104" ht="12.75">
      <c r="A434" s="168">
        <v>151</v>
      </c>
      <c r="B434" s="169" t="s">
        <v>925</v>
      </c>
      <c r="C434" s="170" t="s">
        <v>926</v>
      </c>
      <c r="D434" s="171" t="s">
        <v>378</v>
      </c>
      <c r="E434" s="172"/>
      <c r="F434" s="172">
        <v>0</v>
      </c>
      <c r="G434" s="173">
        <f>E434*F434</f>
        <v>0</v>
      </c>
      <c r="O434" s="167">
        <v>2</v>
      </c>
      <c r="AA434" s="143">
        <v>7</v>
      </c>
      <c r="AB434" s="143">
        <v>1002</v>
      </c>
      <c r="AC434" s="143">
        <v>5</v>
      </c>
      <c r="AZ434" s="143">
        <v>2</v>
      </c>
      <c r="BA434" s="143">
        <f>IF(AZ434=1,G434,0)</f>
        <v>0</v>
      </c>
      <c r="BB434" s="143">
        <f>IF(AZ434=2,G434,0)</f>
        <v>0</v>
      </c>
      <c r="BC434" s="143">
        <f>IF(AZ434=3,G434,0)</f>
        <v>0</v>
      </c>
      <c r="BD434" s="143">
        <f>IF(AZ434=4,G434,0)</f>
        <v>0</v>
      </c>
      <c r="BE434" s="143">
        <f>IF(AZ434=5,G434,0)</f>
        <v>0</v>
      </c>
      <c r="CA434" s="174">
        <v>7</v>
      </c>
      <c r="CB434" s="174">
        <v>1002</v>
      </c>
      <c r="CZ434" s="143">
        <v>0</v>
      </c>
    </row>
    <row r="435" spans="1:57" ht="12.75">
      <c r="A435" s="182"/>
      <c r="B435" s="183" t="s">
        <v>392</v>
      </c>
      <c r="C435" s="184" t="str">
        <f>CONCATENATE(B423," ",C423)</f>
        <v>734 Armatury</v>
      </c>
      <c r="D435" s="185"/>
      <c r="E435" s="186"/>
      <c r="F435" s="187"/>
      <c r="G435" s="188">
        <f>SUM(G423:G434)</f>
        <v>0</v>
      </c>
      <c r="O435" s="167">
        <v>4</v>
      </c>
      <c r="BA435" s="189">
        <f>SUM(BA423:BA434)</f>
        <v>0</v>
      </c>
      <c r="BB435" s="189">
        <f>SUM(BB423:BB434)</f>
        <v>0</v>
      </c>
      <c r="BC435" s="189">
        <f>SUM(BC423:BC434)</f>
        <v>0</v>
      </c>
      <c r="BD435" s="189">
        <f>SUM(BD423:BD434)</f>
        <v>0</v>
      </c>
      <c r="BE435" s="189">
        <f>SUM(BE423:BE434)</f>
        <v>0</v>
      </c>
    </row>
    <row r="436" spans="1:15" ht="12.75">
      <c r="A436" s="160" t="s">
        <v>389</v>
      </c>
      <c r="B436" s="161" t="s">
        <v>927</v>
      </c>
      <c r="C436" s="162" t="s">
        <v>928</v>
      </c>
      <c r="D436" s="163"/>
      <c r="E436" s="164"/>
      <c r="F436" s="164"/>
      <c r="G436" s="165"/>
      <c r="H436" s="166"/>
      <c r="I436" s="166"/>
      <c r="O436" s="167">
        <v>1</v>
      </c>
    </row>
    <row r="437" spans="1:104" ht="12.75">
      <c r="A437" s="168">
        <v>152</v>
      </c>
      <c r="B437" s="169" t="s">
        <v>929</v>
      </c>
      <c r="C437" s="170" t="s">
        <v>930</v>
      </c>
      <c r="D437" s="171" t="s">
        <v>415</v>
      </c>
      <c r="E437" s="172">
        <v>1</v>
      </c>
      <c r="F437" s="172">
        <v>0</v>
      </c>
      <c r="G437" s="173">
        <f>E437*F437</f>
        <v>0</v>
      </c>
      <c r="O437" s="167">
        <v>2</v>
      </c>
      <c r="AA437" s="143">
        <v>1</v>
      </c>
      <c r="AB437" s="143">
        <v>7</v>
      </c>
      <c r="AC437" s="143">
        <v>7</v>
      </c>
      <c r="AZ437" s="143">
        <v>2</v>
      </c>
      <c r="BA437" s="143">
        <f>IF(AZ437=1,G437,0)</f>
        <v>0</v>
      </c>
      <c r="BB437" s="143">
        <f>IF(AZ437=2,G437,0)</f>
        <v>0</v>
      </c>
      <c r="BC437" s="143">
        <f>IF(AZ437=3,G437,0)</f>
        <v>0</v>
      </c>
      <c r="BD437" s="143">
        <f>IF(AZ437=4,G437,0)</f>
        <v>0</v>
      </c>
      <c r="BE437" s="143">
        <f>IF(AZ437=5,G437,0)</f>
        <v>0</v>
      </c>
      <c r="CA437" s="174">
        <v>1</v>
      </c>
      <c r="CB437" s="174">
        <v>7</v>
      </c>
      <c r="CZ437" s="143">
        <v>8E-05</v>
      </c>
    </row>
    <row r="438" spans="1:15" ht="12.75">
      <c r="A438" s="175"/>
      <c r="B438" s="176"/>
      <c r="C438" s="227" t="s">
        <v>931</v>
      </c>
      <c r="D438" s="228"/>
      <c r="E438" s="228"/>
      <c r="F438" s="228"/>
      <c r="G438" s="229"/>
      <c r="L438" s="177" t="s">
        <v>931</v>
      </c>
      <c r="O438" s="167">
        <v>3</v>
      </c>
    </row>
    <row r="439" spans="1:15" ht="12.75">
      <c r="A439" s="175"/>
      <c r="B439" s="178"/>
      <c r="C439" s="225" t="s">
        <v>932</v>
      </c>
      <c r="D439" s="226"/>
      <c r="E439" s="179">
        <v>1</v>
      </c>
      <c r="F439" s="180"/>
      <c r="G439" s="181"/>
      <c r="M439" s="177" t="s">
        <v>932</v>
      </c>
      <c r="O439" s="167"/>
    </row>
    <row r="440" spans="1:104" ht="12.75">
      <c r="A440" s="168">
        <v>153</v>
      </c>
      <c r="B440" s="169" t="s">
        <v>933</v>
      </c>
      <c r="C440" s="170" t="s">
        <v>934</v>
      </c>
      <c r="D440" s="171" t="s">
        <v>415</v>
      </c>
      <c r="E440" s="172">
        <v>5</v>
      </c>
      <c r="F440" s="172">
        <v>0</v>
      </c>
      <c r="G440" s="173">
        <f>E440*F440</f>
        <v>0</v>
      </c>
      <c r="O440" s="167">
        <v>2</v>
      </c>
      <c r="AA440" s="143">
        <v>1</v>
      </c>
      <c r="AB440" s="143">
        <v>7</v>
      </c>
      <c r="AC440" s="143">
        <v>7</v>
      </c>
      <c r="AZ440" s="143">
        <v>2</v>
      </c>
      <c r="BA440" s="143">
        <f>IF(AZ440=1,G440,0)</f>
        <v>0</v>
      </c>
      <c r="BB440" s="143">
        <f>IF(AZ440=2,G440,0)</f>
        <v>0</v>
      </c>
      <c r="BC440" s="143">
        <f>IF(AZ440=3,G440,0)</f>
        <v>0</v>
      </c>
      <c r="BD440" s="143">
        <f>IF(AZ440=4,G440,0)</f>
        <v>0</v>
      </c>
      <c r="BE440" s="143">
        <f>IF(AZ440=5,G440,0)</f>
        <v>0</v>
      </c>
      <c r="CA440" s="174">
        <v>1</v>
      </c>
      <c r="CB440" s="174">
        <v>7</v>
      </c>
      <c r="CZ440" s="143">
        <v>0</v>
      </c>
    </row>
    <row r="441" spans="1:15" ht="12.75">
      <c r="A441" s="175"/>
      <c r="B441" s="178"/>
      <c r="C441" s="225" t="s">
        <v>915</v>
      </c>
      <c r="D441" s="226"/>
      <c r="E441" s="179">
        <v>5</v>
      </c>
      <c r="F441" s="180"/>
      <c r="G441" s="181"/>
      <c r="M441" s="177" t="s">
        <v>915</v>
      </c>
      <c r="O441" s="167"/>
    </row>
    <row r="442" spans="1:104" ht="12.75">
      <c r="A442" s="168">
        <v>154</v>
      </c>
      <c r="B442" s="169" t="s">
        <v>935</v>
      </c>
      <c r="C442" s="170" t="s">
        <v>936</v>
      </c>
      <c r="D442" s="171" t="s">
        <v>881</v>
      </c>
      <c r="E442" s="172">
        <v>5</v>
      </c>
      <c r="F442" s="172">
        <v>0</v>
      </c>
      <c r="G442" s="173">
        <f>E442*F442</f>
        <v>0</v>
      </c>
      <c r="O442" s="167">
        <v>2</v>
      </c>
      <c r="AA442" s="143">
        <v>1</v>
      </c>
      <c r="AB442" s="143">
        <v>7</v>
      </c>
      <c r="AC442" s="143">
        <v>7</v>
      </c>
      <c r="AZ442" s="143">
        <v>2</v>
      </c>
      <c r="BA442" s="143">
        <f>IF(AZ442=1,G442,0)</f>
        <v>0</v>
      </c>
      <c r="BB442" s="143">
        <f>IF(AZ442=2,G442,0)</f>
        <v>0</v>
      </c>
      <c r="BC442" s="143">
        <f>IF(AZ442=3,G442,0)</f>
        <v>0</v>
      </c>
      <c r="BD442" s="143">
        <f>IF(AZ442=4,G442,0)</f>
        <v>0</v>
      </c>
      <c r="BE442" s="143">
        <f>IF(AZ442=5,G442,0)</f>
        <v>0</v>
      </c>
      <c r="CA442" s="174">
        <v>1</v>
      </c>
      <c r="CB442" s="174">
        <v>7</v>
      </c>
      <c r="CZ442" s="143">
        <v>0.0012</v>
      </c>
    </row>
    <row r="443" spans="1:15" ht="12.75">
      <c r="A443" s="175"/>
      <c r="B443" s="178"/>
      <c r="C443" s="225" t="s">
        <v>915</v>
      </c>
      <c r="D443" s="226"/>
      <c r="E443" s="179">
        <v>5</v>
      </c>
      <c r="F443" s="180"/>
      <c r="G443" s="181"/>
      <c r="M443" s="177" t="s">
        <v>915</v>
      </c>
      <c r="O443" s="167"/>
    </row>
    <row r="444" spans="1:104" ht="12.75">
      <c r="A444" s="168">
        <v>155</v>
      </c>
      <c r="B444" s="169" t="s">
        <v>937</v>
      </c>
      <c r="C444" s="170" t="s">
        <v>938</v>
      </c>
      <c r="D444" s="171" t="s">
        <v>415</v>
      </c>
      <c r="E444" s="172">
        <v>2</v>
      </c>
      <c r="F444" s="172">
        <v>0</v>
      </c>
      <c r="G444" s="173">
        <f>E444*F444</f>
        <v>0</v>
      </c>
      <c r="O444" s="167">
        <v>2</v>
      </c>
      <c r="AA444" s="143">
        <v>3</v>
      </c>
      <c r="AB444" s="143">
        <v>0</v>
      </c>
      <c r="AC444" s="143" t="s">
        <v>937</v>
      </c>
      <c r="AZ444" s="143">
        <v>2</v>
      </c>
      <c r="BA444" s="143">
        <f>IF(AZ444=1,G444,0)</f>
        <v>0</v>
      </c>
      <c r="BB444" s="143">
        <f>IF(AZ444=2,G444,0)</f>
        <v>0</v>
      </c>
      <c r="BC444" s="143">
        <f>IF(AZ444=3,G444,0)</f>
        <v>0</v>
      </c>
      <c r="BD444" s="143">
        <f>IF(AZ444=4,G444,0)</f>
        <v>0</v>
      </c>
      <c r="BE444" s="143">
        <f>IF(AZ444=5,G444,0)</f>
        <v>0</v>
      </c>
      <c r="CA444" s="174">
        <v>3</v>
      </c>
      <c r="CB444" s="174">
        <v>0</v>
      </c>
      <c r="CZ444" s="143">
        <v>0.02178</v>
      </c>
    </row>
    <row r="445" spans="1:15" ht="22.5">
      <c r="A445" s="175"/>
      <c r="B445" s="176"/>
      <c r="C445" s="227" t="s">
        <v>939</v>
      </c>
      <c r="D445" s="228"/>
      <c r="E445" s="228"/>
      <c r="F445" s="228"/>
      <c r="G445" s="229"/>
      <c r="L445" s="177" t="s">
        <v>939</v>
      </c>
      <c r="O445" s="167">
        <v>3</v>
      </c>
    </row>
    <row r="446" spans="1:15" ht="12.75">
      <c r="A446" s="175"/>
      <c r="B446" s="176"/>
      <c r="C446" s="227"/>
      <c r="D446" s="228"/>
      <c r="E446" s="228"/>
      <c r="F446" s="228"/>
      <c r="G446" s="229"/>
      <c r="L446" s="177"/>
      <c r="O446" s="167">
        <v>3</v>
      </c>
    </row>
    <row r="447" spans="1:15" ht="12.75">
      <c r="A447" s="175"/>
      <c r="B447" s="176"/>
      <c r="C447" s="227" t="s">
        <v>940</v>
      </c>
      <c r="D447" s="228"/>
      <c r="E447" s="228"/>
      <c r="F447" s="228"/>
      <c r="G447" s="229"/>
      <c r="L447" s="177" t="s">
        <v>940</v>
      </c>
      <c r="O447" s="167">
        <v>3</v>
      </c>
    </row>
    <row r="448" spans="1:15" ht="12.75">
      <c r="A448" s="175"/>
      <c r="B448" s="178"/>
      <c r="C448" s="225" t="s">
        <v>941</v>
      </c>
      <c r="D448" s="226"/>
      <c r="E448" s="179">
        <v>2</v>
      </c>
      <c r="F448" s="180"/>
      <c r="G448" s="181"/>
      <c r="M448" s="177" t="s">
        <v>941</v>
      </c>
      <c r="O448" s="167"/>
    </row>
    <row r="449" spans="1:104" ht="12.75">
      <c r="A449" s="168">
        <v>156</v>
      </c>
      <c r="B449" s="169" t="s">
        <v>942</v>
      </c>
      <c r="C449" s="170" t="s">
        <v>943</v>
      </c>
      <c r="D449" s="171" t="s">
        <v>415</v>
      </c>
      <c r="E449" s="172">
        <v>1</v>
      </c>
      <c r="F449" s="172">
        <v>0</v>
      </c>
      <c r="G449" s="173">
        <f>E449*F449</f>
        <v>0</v>
      </c>
      <c r="O449" s="167">
        <v>2</v>
      </c>
      <c r="AA449" s="143">
        <v>3</v>
      </c>
      <c r="AB449" s="143">
        <v>0</v>
      </c>
      <c r="AC449" s="143" t="s">
        <v>942</v>
      </c>
      <c r="AZ449" s="143">
        <v>2</v>
      </c>
      <c r="BA449" s="143">
        <f>IF(AZ449=1,G449,0)</f>
        <v>0</v>
      </c>
      <c r="BB449" s="143">
        <f>IF(AZ449=2,G449,0)</f>
        <v>0</v>
      </c>
      <c r="BC449" s="143">
        <f>IF(AZ449=3,G449,0)</f>
        <v>0</v>
      </c>
      <c r="BD449" s="143">
        <f>IF(AZ449=4,G449,0)</f>
        <v>0</v>
      </c>
      <c r="BE449" s="143">
        <f>IF(AZ449=5,G449,0)</f>
        <v>0</v>
      </c>
      <c r="CA449" s="174">
        <v>3</v>
      </c>
      <c r="CB449" s="174">
        <v>0</v>
      </c>
      <c r="CZ449" s="143">
        <v>0.02904</v>
      </c>
    </row>
    <row r="450" spans="1:15" ht="22.5">
      <c r="A450" s="175"/>
      <c r="B450" s="176"/>
      <c r="C450" s="227" t="s">
        <v>939</v>
      </c>
      <c r="D450" s="228"/>
      <c r="E450" s="228"/>
      <c r="F450" s="228"/>
      <c r="G450" s="229"/>
      <c r="L450" s="177" t="s">
        <v>939</v>
      </c>
      <c r="O450" s="167">
        <v>3</v>
      </c>
    </row>
    <row r="451" spans="1:15" ht="12.75">
      <c r="A451" s="175"/>
      <c r="B451" s="176"/>
      <c r="C451" s="227"/>
      <c r="D451" s="228"/>
      <c r="E451" s="228"/>
      <c r="F451" s="228"/>
      <c r="G451" s="229"/>
      <c r="L451" s="177"/>
      <c r="O451" s="167">
        <v>3</v>
      </c>
    </row>
    <row r="452" spans="1:15" ht="12.75">
      <c r="A452" s="175"/>
      <c r="B452" s="176"/>
      <c r="C452" s="227" t="s">
        <v>940</v>
      </c>
      <c r="D452" s="228"/>
      <c r="E452" s="228"/>
      <c r="F452" s="228"/>
      <c r="G452" s="229"/>
      <c r="L452" s="177" t="s">
        <v>940</v>
      </c>
      <c r="O452" s="167">
        <v>3</v>
      </c>
    </row>
    <row r="453" spans="1:15" ht="12.75">
      <c r="A453" s="175"/>
      <c r="B453" s="178"/>
      <c r="C453" s="225" t="s">
        <v>932</v>
      </c>
      <c r="D453" s="226"/>
      <c r="E453" s="179">
        <v>1</v>
      </c>
      <c r="F453" s="180"/>
      <c r="G453" s="181"/>
      <c r="M453" s="177" t="s">
        <v>932</v>
      </c>
      <c r="O453" s="167"/>
    </row>
    <row r="454" spans="1:104" ht="12.75">
      <c r="A454" s="168">
        <v>157</v>
      </c>
      <c r="B454" s="169" t="s">
        <v>944</v>
      </c>
      <c r="C454" s="170" t="s">
        <v>945</v>
      </c>
      <c r="D454" s="171" t="s">
        <v>415</v>
      </c>
      <c r="E454" s="172">
        <v>1</v>
      </c>
      <c r="F454" s="172">
        <v>0</v>
      </c>
      <c r="G454" s="173">
        <f>E454*F454</f>
        <v>0</v>
      </c>
      <c r="O454" s="167">
        <v>2</v>
      </c>
      <c r="AA454" s="143">
        <v>3</v>
      </c>
      <c r="AB454" s="143">
        <v>0</v>
      </c>
      <c r="AC454" s="143" t="s">
        <v>944</v>
      </c>
      <c r="AZ454" s="143">
        <v>2</v>
      </c>
      <c r="BA454" s="143">
        <f>IF(AZ454=1,G454,0)</f>
        <v>0</v>
      </c>
      <c r="BB454" s="143">
        <f>IF(AZ454=2,G454,0)</f>
        <v>0</v>
      </c>
      <c r="BC454" s="143">
        <f>IF(AZ454=3,G454,0)</f>
        <v>0</v>
      </c>
      <c r="BD454" s="143">
        <f>IF(AZ454=4,G454,0)</f>
        <v>0</v>
      </c>
      <c r="BE454" s="143">
        <f>IF(AZ454=5,G454,0)</f>
        <v>0</v>
      </c>
      <c r="CA454" s="174">
        <v>3</v>
      </c>
      <c r="CB454" s="174">
        <v>0</v>
      </c>
      <c r="CZ454" s="143">
        <v>0.0363</v>
      </c>
    </row>
    <row r="455" spans="1:15" ht="22.5">
      <c r="A455" s="175"/>
      <c r="B455" s="176"/>
      <c r="C455" s="227" t="s">
        <v>939</v>
      </c>
      <c r="D455" s="228"/>
      <c r="E455" s="228"/>
      <c r="F455" s="228"/>
      <c r="G455" s="229"/>
      <c r="L455" s="177" t="s">
        <v>939</v>
      </c>
      <c r="O455" s="167">
        <v>3</v>
      </c>
    </row>
    <row r="456" spans="1:15" ht="12.75">
      <c r="A456" s="175"/>
      <c r="B456" s="176"/>
      <c r="C456" s="227"/>
      <c r="D456" s="228"/>
      <c r="E456" s="228"/>
      <c r="F456" s="228"/>
      <c r="G456" s="229"/>
      <c r="L456" s="177"/>
      <c r="O456" s="167">
        <v>3</v>
      </c>
    </row>
    <row r="457" spans="1:15" ht="12.75">
      <c r="A457" s="175"/>
      <c r="B457" s="176"/>
      <c r="C457" s="227" t="s">
        <v>940</v>
      </c>
      <c r="D457" s="228"/>
      <c r="E457" s="228"/>
      <c r="F457" s="228"/>
      <c r="G457" s="229"/>
      <c r="L457" s="177" t="s">
        <v>940</v>
      </c>
      <c r="O457" s="167">
        <v>3</v>
      </c>
    </row>
    <row r="458" spans="1:15" ht="12.75">
      <c r="A458" s="175"/>
      <c r="B458" s="178"/>
      <c r="C458" s="225" t="s">
        <v>932</v>
      </c>
      <c r="D458" s="226"/>
      <c r="E458" s="179">
        <v>1</v>
      </c>
      <c r="F458" s="180"/>
      <c r="G458" s="181"/>
      <c r="M458" s="177" t="s">
        <v>932</v>
      </c>
      <c r="O458" s="167"/>
    </row>
    <row r="459" spans="1:104" ht="12.75">
      <c r="A459" s="168">
        <v>158</v>
      </c>
      <c r="B459" s="169" t="s">
        <v>946</v>
      </c>
      <c r="C459" s="170" t="s">
        <v>947</v>
      </c>
      <c r="D459" s="171" t="s">
        <v>415</v>
      </c>
      <c r="E459" s="172">
        <v>1</v>
      </c>
      <c r="F459" s="172">
        <v>0</v>
      </c>
      <c r="G459" s="173">
        <f>E459*F459</f>
        <v>0</v>
      </c>
      <c r="O459" s="167">
        <v>2</v>
      </c>
      <c r="AA459" s="143">
        <v>3</v>
      </c>
      <c r="AB459" s="143">
        <v>0</v>
      </c>
      <c r="AC459" s="143">
        <v>48457582</v>
      </c>
      <c r="AZ459" s="143">
        <v>2</v>
      </c>
      <c r="BA459" s="143">
        <f>IF(AZ459=1,G459,0)</f>
        <v>0</v>
      </c>
      <c r="BB459" s="143">
        <f>IF(AZ459=2,G459,0)</f>
        <v>0</v>
      </c>
      <c r="BC459" s="143">
        <f>IF(AZ459=3,G459,0)</f>
        <v>0</v>
      </c>
      <c r="BD459" s="143">
        <f>IF(AZ459=4,G459,0)</f>
        <v>0</v>
      </c>
      <c r="BE459" s="143">
        <f>IF(AZ459=5,G459,0)</f>
        <v>0</v>
      </c>
      <c r="CA459" s="174">
        <v>3</v>
      </c>
      <c r="CB459" s="174">
        <v>0</v>
      </c>
      <c r="CZ459" s="143">
        <v>0.03993</v>
      </c>
    </row>
    <row r="460" spans="1:15" ht="22.5">
      <c r="A460" s="175"/>
      <c r="B460" s="176"/>
      <c r="C460" s="227" t="s">
        <v>939</v>
      </c>
      <c r="D460" s="228"/>
      <c r="E460" s="228"/>
      <c r="F460" s="228"/>
      <c r="G460" s="229"/>
      <c r="L460" s="177" t="s">
        <v>939</v>
      </c>
      <c r="O460" s="167">
        <v>3</v>
      </c>
    </row>
    <row r="461" spans="1:15" ht="12.75">
      <c r="A461" s="175"/>
      <c r="B461" s="176"/>
      <c r="C461" s="227"/>
      <c r="D461" s="228"/>
      <c r="E461" s="228"/>
      <c r="F461" s="228"/>
      <c r="G461" s="229"/>
      <c r="L461" s="177"/>
      <c r="O461" s="167">
        <v>3</v>
      </c>
    </row>
    <row r="462" spans="1:15" ht="12.75">
      <c r="A462" s="175"/>
      <c r="B462" s="176"/>
      <c r="C462" s="227" t="s">
        <v>940</v>
      </c>
      <c r="D462" s="228"/>
      <c r="E462" s="228"/>
      <c r="F462" s="228"/>
      <c r="G462" s="229"/>
      <c r="L462" s="177" t="s">
        <v>940</v>
      </c>
      <c r="O462" s="167">
        <v>3</v>
      </c>
    </row>
    <row r="463" spans="1:15" ht="12.75">
      <c r="A463" s="175"/>
      <c r="B463" s="178"/>
      <c r="C463" s="225" t="s">
        <v>932</v>
      </c>
      <c r="D463" s="226"/>
      <c r="E463" s="179">
        <v>1</v>
      </c>
      <c r="F463" s="180"/>
      <c r="G463" s="181"/>
      <c r="M463" s="177" t="s">
        <v>932</v>
      </c>
      <c r="O463" s="167"/>
    </row>
    <row r="464" spans="1:104" ht="12.75">
      <c r="A464" s="168">
        <v>159</v>
      </c>
      <c r="B464" s="169" t="s">
        <v>948</v>
      </c>
      <c r="C464" s="170" t="s">
        <v>949</v>
      </c>
      <c r="D464" s="171" t="s">
        <v>378</v>
      </c>
      <c r="E464" s="172"/>
      <c r="F464" s="172">
        <v>0</v>
      </c>
      <c r="G464" s="173">
        <f>E464*F464</f>
        <v>0</v>
      </c>
      <c r="O464" s="167">
        <v>2</v>
      </c>
      <c r="AA464" s="143">
        <v>7</v>
      </c>
      <c r="AB464" s="143">
        <v>1002</v>
      </c>
      <c r="AC464" s="143">
        <v>5</v>
      </c>
      <c r="AZ464" s="143">
        <v>2</v>
      </c>
      <c r="BA464" s="143">
        <f>IF(AZ464=1,G464,0)</f>
        <v>0</v>
      </c>
      <c r="BB464" s="143">
        <f>IF(AZ464=2,G464,0)</f>
        <v>0</v>
      </c>
      <c r="BC464" s="143">
        <f>IF(AZ464=3,G464,0)</f>
        <v>0</v>
      </c>
      <c r="BD464" s="143">
        <f>IF(AZ464=4,G464,0)</f>
        <v>0</v>
      </c>
      <c r="BE464" s="143">
        <f>IF(AZ464=5,G464,0)</f>
        <v>0</v>
      </c>
      <c r="CA464" s="174">
        <v>7</v>
      </c>
      <c r="CB464" s="174">
        <v>1002</v>
      </c>
      <c r="CZ464" s="143">
        <v>0</v>
      </c>
    </row>
    <row r="465" spans="1:57" ht="12.75">
      <c r="A465" s="182"/>
      <c r="B465" s="183" t="s">
        <v>392</v>
      </c>
      <c r="C465" s="184" t="str">
        <f>CONCATENATE(B436," ",C436)</f>
        <v>735 Otopná tělesa</v>
      </c>
      <c r="D465" s="185"/>
      <c r="E465" s="186"/>
      <c r="F465" s="187"/>
      <c r="G465" s="188">
        <f>SUM(G436:G464)</f>
        <v>0</v>
      </c>
      <c r="O465" s="167">
        <v>4</v>
      </c>
      <c r="BA465" s="189">
        <f>SUM(BA436:BA464)</f>
        <v>0</v>
      </c>
      <c r="BB465" s="189">
        <f>SUM(BB436:BB464)</f>
        <v>0</v>
      </c>
      <c r="BC465" s="189">
        <f>SUM(BC436:BC464)</f>
        <v>0</v>
      </c>
      <c r="BD465" s="189">
        <f>SUM(BD436:BD464)</f>
        <v>0</v>
      </c>
      <c r="BE465" s="189">
        <f>SUM(BE436:BE464)</f>
        <v>0</v>
      </c>
    </row>
    <row r="466" spans="1:15" ht="12.75">
      <c r="A466" s="160" t="s">
        <v>389</v>
      </c>
      <c r="B466" s="161" t="s">
        <v>950</v>
      </c>
      <c r="C466" s="162" t="s">
        <v>951</v>
      </c>
      <c r="D466" s="163"/>
      <c r="E466" s="164"/>
      <c r="F466" s="164"/>
      <c r="G466" s="165"/>
      <c r="H466" s="166"/>
      <c r="I466" s="166"/>
      <c r="O466" s="167">
        <v>1</v>
      </c>
    </row>
    <row r="467" spans="1:104" ht="12.75">
      <c r="A467" s="168">
        <v>160</v>
      </c>
      <c r="B467" s="169" t="s">
        <v>952</v>
      </c>
      <c r="C467" s="170" t="s">
        <v>953</v>
      </c>
      <c r="D467" s="171" t="s">
        <v>520</v>
      </c>
      <c r="E467" s="172">
        <v>39</v>
      </c>
      <c r="F467" s="172">
        <v>0</v>
      </c>
      <c r="G467" s="173">
        <f>E467*F467</f>
        <v>0</v>
      </c>
      <c r="O467" s="167">
        <v>2</v>
      </c>
      <c r="AA467" s="143">
        <v>1</v>
      </c>
      <c r="AB467" s="143">
        <v>7</v>
      </c>
      <c r="AC467" s="143">
        <v>7</v>
      </c>
      <c r="AZ467" s="143">
        <v>2</v>
      </c>
      <c r="BA467" s="143">
        <f>IF(AZ467=1,G467,0)</f>
        <v>0</v>
      </c>
      <c r="BB467" s="143">
        <f>IF(AZ467=2,G467,0)</f>
        <v>0</v>
      </c>
      <c r="BC467" s="143">
        <f>IF(AZ467=3,G467,0)</f>
        <v>0</v>
      </c>
      <c r="BD467" s="143">
        <f>IF(AZ467=4,G467,0)</f>
        <v>0</v>
      </c>
      <c r="BE467" s="143">
        <f>IF(AZ467=5,G467,0)</f>
        <v>0</v>
      </c>
      <c r="CA467" s="174">
        <v>1</v>
      </c>
      <c r="CB467" s="174">
        <v>7</v>
      </c>
      <c r="CZ467" s="143">
        <v>0</v>
      </c>
    </row>
    <row r="468" spans="1:15" ht="12.75">
      <c r="A468" s="175"/>
      <c r="B468" s="178"/>
      <c r="C468" s="225" t="s">
        <v>954</v>
      </c>
      <c r="D468" s="226"/>
      <c r="E468" s="179">
        <v>39</v>
      </c>
      <c r="F468" s="180"/>
      <c r="G468" s="181"/>
      <c r="M468" s="177" t="s">
        <v>954</v>
      </c>
      <c r="O468" s="167"/>
    </row>
    <row r="469" spans="1:104" ht="12.75">
      <c r="A469" s="168">
        <v>161</v>
      </c>
      <c r="B469" s="169" t="s">
        <v>955</v>
      </c>
      <c r="C469" s="170" t="s">
        <v>956</v>
      </c>
      <c r="D469" s="171" t="s">
        <v>403</v>
      </c>
      <c r="E469" s="172">
        <v>38</v>
      </c>
      <c r="F469" s="172">
        <v>0</v>
      </c>
      <c r="G469" s="173">
        <f>E469*F469</f>
        <v>0</v>
      </c>
      <c r="O469" s="167">
        <v>2</v>
      </c>
      <c r="AA469" s="143">
        <v>1</v>
      </c>
      <c r="AB469" s="143">
        <v>7</v>
      </c>
      <c r="AC469" s="143">
        <v>7</v>
      </c>
      <c r="AZ469" s="143">
        <v>2</v>
      </c>
      <c r="BA469" s="143">
        <f>IF(AZ469=1,G469,0)</f>
        <v>0</v>
      </c>
      <c r="BB469" s="143">
        <f>IF(AZ469=2,G469,0)</f>
        <v>0</v>
      </c>
      <c r="BC469" s="143">
        <f>IF(AZ469=3,G469,0)</f>
        <v>0</v>
      </c>
      <c r="BD469" s="143">
        <f>IF(AZ469=4,G469,0)</f>
        <v>0</v>
      </c>
      <c r="BE469" s="143">
        <f>IF(AZ469=5,G469,0)</f>
        <v>0</v>
      </c>
      <c r="CA469" s="174">
        <v>1</v>
      </c>
      <c r="CB469" s="174">
        <v>7</v>
      </c>
      <c r="CZ469" s="143">
        <v>0</v>
      </c>
    </row>
    <row r="470" spans="1:15" ht="12.75">
      <c r="A470" s="175"/>
      <c r="B470" s="178"/>
      <c r="C470" s="225" t="s">
        <v>957</v>
      </c>
      <c r="D470" s="226"/>
      <c r="E470" s="179">
        <v>38</v>
      </c>
      <c r="F470" s="180"/>
      <c r="G470" s="181"/>
      <c r="M470" s="177" t="s">
        <v>957</v>
      </c>
      <c r="O470" s="167"/>
    </row>
    <row r="471" spans="1:104" ht="12.75">
      <c r="A471" s="168">
        <v>162</v>
      </c>
      <c r="B471" s="169" t="s">
        <v>958</v>
      </c>
      <c r="C471" s="170" t="s">
        <v>959</v>
      </c>
      <c r="D471" s="171" t="s">
        <v>415</v>
      </c>
      <c r="E471" s="172">
        <v>2</v>
      </c>
      <c r="F471" s="172">
        <v>0</v>
      </c>
      <c r="G471" s="173">
        <f>E471*F471</f>
        <v>0</v>
      </c>
      <c r="O471" s="167">
        <v>2</v>
      </c>
      <c r="AA471" s="143">
        <v>1</v>
      </c>
      <c r="AB471" s="143">
        <v>7</v>
      </c>
      <c r="AC471" s="143">
        <v>7</v>
      </c>
      <c r="AZ471" s="143">
        <v>2</v>
      </c>
      <c r="BA471" s="143">
        <f>IF(AZ471=1,G471,0)</f>
        <v>0</v>
      </c>
      <c r="BB471" s="143">
        <f>IF(AZ471=2,G471,0)</f>
        <v>0</v>
      </c>
      <c r="BC471" s="143">
        <f>IF(AZ471=3,G471,0)</f>
        <v>0</v>
      </c>
      <c r="BD471" s="143">
        <f>IF(AZ471=4,G471,0)</f>
        <v>0</v>
      </c>
      <c r="BE471" s="143">
        <f>IF(AZ471=5,G471,0)</f>
        <v>0</v>
      </c>
      <c r="CA471" s="174">
        <v>1</v>
      </c>
      <c r="CB471" s="174">
        <v>7</v>
      </c>
      <c r="CZ471" s="143">
        <v>0.14369</v>
      </c>
    </row>
    <row r="472" spans="1:15" ht="12.75">
      <c r="A472" s="175"/>
      <c r="B472" s="178"/>
      <c r="C472" s="225" t="s">
        <v>960</v>
      </c>
      <c r="D472" s="226"/>
      <c r="E472" s="179">
        <v>2</v>
      </c>
      <c r="F472" s="180"/>
      <c r="G472" s="181"/>
      <c r="M472" s="177" t="s">
        <v>960</v>
      </c>
      <c r="O472" s="167"/>
    </row>
    <row r="473" spans="1:104" ht="12.75">
      <c r="A473" s="168">
        <v>163</v>
      </c>
      <c r="B473" s="169" t="s">
        <v>961</v>
      </c>
      <c r="C473" s="170" t="s">
        <v>962</v>
      </c>
      <c r="D473" s="171" t="s">
        <v>403</v>
      </c>
      <c r="E473" s="172">
        <v>25</v>
      </c>
      <c r="F473" s="172">
        <v>0</v>
      </c>
      <c r="G473" s="173">
        <f>E473*F473</f>
        <v>0</v>
      </c>
      <c r="O473" s="167">
        <v>2</v>
      </c>
      <c r="AA473" s="143">
        <v>1</v>
      </c>
      <c r="AB473" s="143">
        <v>7</v>
      </c>
      <c r="AC473" s="143">
        <v>7</v>
      </c>
      <c r="AZ473" s="143">
        <v>2</v>
      </c>
      <c r="BA473" s="143">
        <f>IF(AZ473=1,G473,0)</f>
        <v>0</v>
      </c>
      <c r="BB473" s="143">
        <f>IF(AZ473=2,G473,0)</f>
        <v>0</v>
      </c>
      <c r="BC473" s="143">
        <f>IF(AZ473=3,G473,0)</f>
        <v>0</v>
      </c>
      <c r="BD473" s="143">
        <f>IF(AZ473=4,G473,0)</f>
        <v>0</v>
      </c>
      <c r="BE473" s="143">
        <f>IF(AZ473=5,G473,0)</f>
        <v>0</v>
      </c>
      <c r="CA473" s="174">
        <v>1</v>
      </c>
      <c r="CB473" s="174">
        <v>7</v>
      </c>
      <c r="CZ473" s="143">
        <v>0.00016</v>
      </c>
    </row>
    <row r="474" spans="1:15" ht="12.75">
      <c r="A474" s="175"/>
      <c r="B474" s="176"/>
      <c r="C474" s="227" t="s">
        <v>963</v>
      </c>
      <c r="D474" s="228"/>
      <c r="E474" s="228"/>
      <c r="F474" s="228"/>
      <c r="G474" s="229"/>
      <c r="L474" s="177" t="s">
        <v>963</v>
      </c>
      <c r="O474" s="167">
        <v>3</v>
      </c>
    </row>
    <row r="475" spans="1:15" ht="12.75">
      <c r="A475" s="175"/>
      <c r="B475" s="178"/>
      <c r="C475" s="225" t="s">
        <v>964</v>
      </c>
      <c r="D475" s="226"/>
      <c r="E475" s="179">
        <v>25</v>
      </c>
      <c r="F475" s="180"/>
      <c r="G475" s="181"/>
      <c r="M475" s="177" t="s">
        <v>964</v>
      </c>
      <c r="O475" s="167"/>
    </row>
    <row r="476" spans="1:104" ht="12.75">
      <c r="A476" s="168">
        <v>164</v>
      </c>
      <c r="B476" s="169" t="s">
        <v>965</v>
      </c>
      <c r="C476" s="170" t="s">
        <v>966</v>
      </c>
      <c r="D476" s="171" t="s">
        <v>403</v>
      </c>
      <c r="E476" s="172">
        <v>43.75</v>
      </c>
      <c r="F476" s="172">
        <v>0</v>
      </c>
      <c r="G476" s="173">
        <f>E476*F476</f>
        <v>0</v>
      </c>
      <c r="O476" s="167">
        <v>2</v>
      </c>
      <c r="AA476" s="143">
        <v>1</v>
      </c>
      <c r="AB476" s="143">
        <v>7</v>
      </c>
      <c r="AC476" s="143">
        <v>7</v>
      </c>
      <c r="AZ476" s="143">
        <v>2</v>
      </c>
      <c r="BA476" s="143">
        <f>IF(AZ476=1,G476,0)</f>
        <v>0</v>
      </c>
      <c r="BB476" s="143">
        <f>IF(AZ476=2,G476,0)</f>
        <v>0</v>
      </c>
      <c r="BC476" s="143">
        <f>IF(AZ476=3,G476,0)</f>
        <v>0</v>
      </c>
      <c r="BD476" s="143">
        <f>IF(AZ476=4,G476,0)</f>
        <v>0</v>
      </c>
      <c r="BE476" s="143">
        <f>IF(AZ476=5,G476,0)</f>
        <v>0</v>
      </c>
      <c r="CA476" s="174">
        <v>1</v>
      </c>
      <c r="CB476" s="174">
        <v>7</v>
      </c>
      <c r="CZ476" s="143">
        <v>0.00016</v>
      </c>
    </row>
    <row r="477" spans="1:15" ht="12.75">
      <c r="A477" s="175"/>
      <c r="B477" s="178"/>
      <c r="C477" s="225" t="s">
        <v>967</v>
      </c>
      <c r="D477" s="226"/>
      <c r="E477" s="179">
        <v>43.75</v>
      </c>
      <c r="F477" s="180"/>
      <c r="G477" s="181"/>
      <c r="M477" s="177" t="s">
        <v>967</v>
      </c>
      <c r="O477" s="167"/>
    </row>
    <row r="478" spans="1:104" ht="12.75">
      <c r="A478" s="168">
        <v>165</v>
      </c>
      <c r="B478" s="169" t="s">
        <v>968</v>
      </c>
      <c r="C478" s="170" t="s">
        <v>969</v>
      </c>
      <c r="D478" s="171" t="s">
        <v>403</v>
      </c>
      <c r="E478" s="172">
        <v>112.5</v>
      </c>
      <c r="F478" s="172">
        <v>0</v>
      </c>
      <c r="G478" s="173">
        <f>E478*F478</f>
        <v>0</v>
      </c>
      <c r="O478" s="167">
        <v>2</v>
      </c>
      <c r="AA478" s="143">
        <v>1</v>
      </c>
      <c r="AB478" s="143">
        <v>7</v>
      </c>
      <c r="AC478" s="143">
        <v>7</v>
      </c>
      <c r="AZ478" s="143">
        <v>2</v>
      </c>
      <c r="BA478" s="143">
        <f>IF(AZ478=1,G478,0)</f>
        <v>0</v>
      </c>
      <c r="BB478" s="143">
        <f>IF(AZ478=2,G478,0)</f>
        <v>0</v>
      </c>
      <c r="BC478" s="143">
        <f>IF(AZ478=3,G478,0)</f>
        <v>0</v>
      </c>
      <c r="BD478" s="143">
        <f>IF(AZ478=4,G478,0)</f>
        <v>0</v>
      </c>
      <c r="BE478" s="143">
        <f>IF(AZ478=5,G478,0)</f>
        <v>0</v>
      </c>
      <c r="CA478" s="174">
        <v>1</v>
      </c>
      <c r="CB478" s="174">
        <v>7</v>
      </c>
      <c r="CZ478" s="143">
        <v>0.00016</v>
      </c>
    </row>
    <row r="479" spans="1:15" ht="12.75">
      <c r="A479" s="175"/>
      <c r="B479" s="176"/>
      <c r="C479" s="227" t="s">
        <v>970</v>
      </c>
      <c r="D479" s="228"/>
      <c r="E479" s="228"/>
      <c r="F479" s="228"/>
      <c r="G479" s="229"/>
      <c r="L479" s="177" t="s">
        <v>970</v>
      </c>
      <c r="O479" s="167">
        <v>3</v>
      </c>
    </row>
    <row r="480" spans="1:15" ht="12.75">
      <c r="A480" s="175"/>
      <c r="B480" s="178"/>
      <c r="C480" s="225" t="s">
        <v>971</v>
      </c>
      <c r="D480" s="226"/>
      <c r="E480" s="179">
        <v>112.5</v>
      </c>
      <c r="F480" s="180"/>
      <c r="G480" s="181"/>
      <c r="M480" s="177" t="s">
        <v>971</v>
      </c>
      <c r="O480" s="167"/>
    </row>
    <row r="481" spans="1:104" ht="12.75">
      <c r="A481" s="168">
        <v>166</v>
      </c>
      <c r="B481" s="169" t="s">
        <v>972</v>
      </c>
      <c r="C481" s="170" t="s">
        <v>973</v>
      </c>
      <c r="D481" s="171" t="s">
        <v>415</v>
      </c>
      <c r="E481" s="172">
        <v>49</v>
      </c>
      <c r="F481" s="172">
        <v>0</v>
      </c>
      <c r="G481" s="173">
        <f>E481*F481</f>
        <v>0</v>
      </c>
      <c r="O481" s="167">
        <v>2</v>
      </c>
      <c r="AA481" s="143">
        <v>1</v>
      </c>
      <c r="AB481" s="143">
        <v>7</v>
      </c>
      <c r="AC481" s="143">
        <v>7</v>
      </c>
      <c r="AZ481" s="143">
        <v>2</v>
      </c>
      <c r="BA481" s="143">
        <f>IF(AZ481=1,G481,0)</f>
        <v>0</v>
      </c>
      <c r="BB481" s="143">
        <f>IF(AZ481=2,G481,0)</f>
        <v>0</v>
      </c>
      <c r="BC481" s="143">
        <f>IF(AZ481=3,G481,0)</f>
        <v>0</v>
      </c>
      <c r="BD481" s="143">
        <f>IF(AZ481=4,G481,0)</f>
        <v>0</v>
      </c>
      <c r="BE481" s="143">
        <f>IF(AZ481=5,G481,0)</f>
        <v>0</v>
      </c>
      <c r="CA481" s="174">
        <v>1</v>
      </c>
      <c r="CB481" s="174">
        <v>7</v>
      </c>
      <c r="CZ481" s="143">
        <v>0.00332</v>
      </c>
    </row>
    <row r="482" spans="1:15" ht="12.75">
      <c r="A482" s="175"/>
      <c r="B482" s="176"/>
      <c r="C482" s="227" t="s">
        <v>974</v>
      </c>
      <c r="D482" s="228"/>
      <c r="E482" s="228"/>
      <c r="F482" s="228"/>
      <c r="G482" s="229"/>
      <c r="L482" s="177" t="s">
        <v>974</v>
      </c>
      <c r="O482" s="167">
        <v>3</v>
      </c>
    </row>
    <row r="483" spans="1:15" ht="12.75">
      <c r="A483" s="175"/>
      <c r="B483" s="178"/>
      <c r="C483" s="225" t="s">
        <v>975</v>
      </c>
      <c r="D483" s="226"/>
      <c r="E483" s="179">
        <v>49</v>
      </c>
      <c r="F483" s="180"/>
      <c r="G483" s="181"/>
      <c r="M483" s="177" t="s">
        <v>975</v>
      </c>
      <c r="O483" s="167"/>
    </row>
    <row r="484" spans="1:104" ht="12.75">
      <c r="A484" s="168">
        <v>167</v>
      </c>
      <c r="B484" s="169" t="s">
        <v>976</v>
      </c>
      <c r="C484" s="170" t="s">
        <v>977</v>
      </c>
      <c r="D484" s="171" t="s">
        <v>415</v>
      </c>
      <c r="E484" s="172">
        <v>15</v>
      </c>
      <c r="F484" s="172">
        <v>0</v>
      </c>
      <c r="G484" s="173">
        <f>E484*F484</f>
        <v>0</v>
      </c>
      <c r="O484" s="167">
        <v>2</v>
      </c>
      <c r="AA484" s="143">
        <v>1</v>
      </c>
      <c r="AB484" s="143">
        <v>7</v>
      </c>
      <c r="AC484" s="143">
        <v>7</v>
      </c>
      <c r="AZ484" s="143">
        <v>2</v>
      </c>
      <c r="BA484" s="143">
        <f>IF(AZ484=1,G484,0)</f>
        <v>0</v>
      </c>
      <c r="BB484" s="143">
        <f>IF(AZ484=2,G484,0)</f>
        <v>0</v>
      </c>
      <c r="BC484" s="143">
        <f>IF(AZ484=3,G484,0)</f>
        <v>0</v>
      </c>
      <c r="BD484" s="143">
        <f>IF(AZ484=4,G484,0)</f>
        <v>0</v>
      </c>
      <c r="BE484" s="143">
        <f>IF(AZ484=5,G484,0)</f>
        <v>0</v>
      </c>
      <c r="CA484" s="174">
        <v>1</v>
      </c>
      <c r="CB484" s="174">
        <v>7</v>
      </c>
      <c r="CZ484" s="143">
        <v>0</v>
      </c>
    </row>
    <row r="485" spans="1:15" ht="12.75">
      <c r="A485" s="175"/>
      <c r="B485" s="178"/>
      <c r="C485" s="225" t="s">
        <v>978</v>
      </c>
      <c r="D485" s="226"/>
      <c r="E485" s="179">
        <v>15</v>
      </c>
      <c r="F485" s="180"/>
      <c r="G485" s="181"/>
      <c r="M485" s="177" t="s">
        <v>978</v>
      </c>
      <c r="O485" s="167"/>
    </row>
    <row r="486" spans="1:104" ht="12.75">
      <c r="A486" s="168">
        <v>168</v>
      </c>
      <c r="B486" s="169" t="s">
        <v>979</v>
      </c>
      <c r="C486" s="170" t="s">
        <v>980</v>
      </c>
      <c r="D486" s="171" t="s">
        <v>520</v>
      </c>
      <c r="E486" s="172">
        <v>38</v>
      </c>
      <c r="F486" s="172">
        <v>0</v>
      </c>
      <c r="G486" s="173">
        <f>E486*F486</f>
        <v>0</v>
      </c>
      <c r="O486" s="167">
        <v>2</v>
      </c>
      <c r="AA486" s="143">
        <v>1</v>
      </c>
      <c r="AB486" s="143">
        <v>7</v>
      </c>
      <c r="AC486" s="143">
        <v>7</v>
      </c>
      <c r="AZ486" s="143">
        <v>2</v>
      </c>
      <c r="BA486" s="143">
        <f>IF(AZ486=1,G486,0)</f>
        <v>0</v>
      </c>
      <c r="BB486" s="143">
        <f>IF(AZ486=2,G486,0)</f>
        <v>0</v>
      </c>
      <c r="BC486" s="143">
        <f>IF(AZ486=3,G486,0)</f>
        <v>0</v>
      </c>
      <c r="BD486" s="143">
        <f>IF(AZ486=4,G486,0)</f>
        <v>0</v>
      </c>
      <c r="BE486" s="143">
        <f>IF(AZ486=5,G486,0)</f>
        <v>0</v>
      </c>
      <c r="CA486" s="174">
        <v>1</v>
      </c>
      <c r="CB486" s="174">
        <v>7</v>
      </c>
      <c r="CZ486" s="143">
        <v>0</v>
      </c>
    </row>
    <row r="487" spans="1:15" ht="12.75">
      <c r="A487" s="175"/>
      <c r="B487" s="178"/>
      <c r="C487" s="225" t="s">
        <v>981</v>
      </c>
      <c r="D487" s="226"/>
      <c r="E487" s="179">
        <v>38</v>
      </c>
      <c r="F487" s="180"/>
      <c r="G487" s="181"/>
      <c r="M487" s="177" t="s">
        <v>981</v>
      </c>
      <c r="O487" s="167"/>
    </row>
    <row r="488" spans="1:104" ht="12.75">
      <c r="A488" s="168">
        <v>169</v>
      </c>
      <c r="B488" s="169" t="s">
        <v>982</v>
      </c>
      <c r="C488" s="170" t="s">
        <v>983</v>
      </c>
      <c r="D488" s="171" t="s">
        <v>520</v>
      </c>
      <c r="E488" s="172">
        <v>295.6</v>
      </c>
      <c r="F488" s="172">
        <v>0</v>
      </c>
      <c r="G488" s="173">
        <f>E488*F488</f>
        <v>0</v>
      </c>
      <c r="O488" s="167">
        <v>2</v>
      </c>
      <c r="AA488" s="143">
        <v>1</v>
      </c>
      <c r="AB488" s="143">
        <v>7</v>
      </c>
      <c r="AC488" s="143">
        <v>7</v>
      </c>
      <c r="AZ488" s="143">
        <v>2</v>
      </c>
      <c r="BA488" s="143">
        <f>IF(AZ488=1,G488,0)</f>
        <v>0</v>
      </c>
      <c r="BB488" s="143">
        <f>IF(AZ488=2,G488,0)</f>
        <v>0</v>
      </c>
      <c r="BC488" s="143">
        <f>IF(AZ488=3,G488,0)</f>
        <v>0</v>
      </c>
      <c r="BD488" s="143">
        <f>IF(AZ488=4,G488,0)</f>
        <v>0</v>
      </c>
      <c r="BE488" s="143">
        <f>IF(AZ488=5,G488,0)</f>
        <v>0</v>
      </c>
      <c r="CA488" s="174">
        <v>1</v>
      </c>
      <c r="CB488" s="174">
        <v>7</v>
      </c>
      <c r="CZ488" s="143">
        <v>0</v>
      </c>
    </row>
    <row r="489" spans="1:15" ht="22.5">
      <c r="A489" s="175"/>
      <c r="B489" s="178"/>
      <c r="C489" s="225" t="s">
        <v>984</v>
      </c>
      <c r="D489" s="226"/>
      <c r="E489" s="179">
        <v>123.6</v>
      </c>
      <c r="F489" s="180"/>
      <c r="G489" s="181"/>
      <c r="M489" s="177" t="s">
        <v>984</v>
      </c>
      <c r="O489" s="167"/>
    </row>
    <row r="490" spans="1:15" ht="12.75">
      <c r="A490" s="175"/>
      <c r="B490" s="178"/>
      <c r="C490" s="225" t="s">
        <v>985</v>
      </c>
      <c r="D490" s="226"/>
      <c r="E490" s="179">
        <v>115.3</v>
      </c>
      <c r="F490" s="180"/>
      <c r="G490" s="181"/>
      <c r="M490" s="177" t="s">
        <v>985</v>
      </c>
      <c r="O490" s="167"/>
    </row>
    <row r="491" spans="1:15" ht="12.75">
      <c r="A491" s="175"/>
      <c r="B491" s="178"/>
      <c r="C491" s="225" t="s">
        <v>986</v>
      </c>
      <c r="D491" s="226"/>
      <c r="E491" s="179">
        <v>56.7</v>
      </c>
      <c r="F491" s="180"/>
      <c r="G491" s="181"/>
      <c r="M491" s="177" t="s">
        <v>986</v>
      </c>
      <c r="O491" s="167"/>
    </row>
    <row r="492" spans="1:104" ht="12.75">
      <c r="A492" s="168">
        <v>170</v>
      </c>
      <c r="B492" s="169" t="s">
        <v>987</v>
      </c>
      <c r="C492" s="170" t="s">
        <v>988</v>
      </c>
      <c r="D492" s="171" t="s">
        <v>520</v>
      </c>
      <c r="E492" s="172">
        <v>93</v>
      </c>
      <c r="F492" s="172">
        <v>0</v>
      </c>
      <c r="G492" s="173">
        <f>E492*F492</f>
        <v>0</v>
      </c>
      <c r="O492" s="167">
        <v>2</v>
      </c>
      <c r="AA492" s="143">
        <v>1</v>
      </c>
      <c r="AB492" s="143">
        <v>7</v>
      </c>
      <c r="AC492" s="143">
        <v>7</v>
      </c>
      <c r="AZ492" s="143">
        <v>2</v>
      </c>
      <c r="BA492" s="143">
        <f>IF(AZ492=1,G492,0)</f>
        <v>0</v>
      </c>
      <c r="BB492" s="143">
        <f>IF(AZ492=2,G492,0)</f>
        <v>0</v>
      </c>
      <c r="BC492" s="143">
        <f>IF(AZ492=3,G492,0)</f>
        <v>0</v>
      </c>
      <c r="BD492" s="143">
        <f>IF(AZ492=4,G492,0)</f>
        <v>0</v>
      </c>
      <c r="BE492" s="143">
        <f>IF(AZ492=5,G492,0)</f>
        <v>0</v>
      </c>
      <c r="CA492" s="174">
        <v>1</v>
      </c>
      <c r="CB492" s="174">
        <v>7</v>
      </c>
      <c r="CZ492" s="143">
        <v>0</v>
      </c>
    </row>
    <row r="493" spans="1:15" ht="12.75">
      <c r="A493" s="175"/>
      <c r="B493" s="178"/>
      <c r="C493" s="225" t="s">
        <v>989</v>
      </c>
      <c r="D493" s="226"/>
      <c r="E493" s="179">
        <v>93</v>
      </c>
      <c r="F493" s="180"/>
      <c r="G493" s="181"/>
      <c r="M493" s="177" t="s">
        <v>989</v>
      </c>
      <c r="O493" s="167"/>
    </row>
    <row r="494" spans="1:104" ht="12.75">
      <c r="A494" s="168">
        <v>171</v>
      </c>
      <c r="B494" s="169" t="s">
        <v>990</v>
      </c>
      <c r="C494" s="170" t="s">
        <v>991</v>
      </c>
      <c r="D494" s="171" t="s">
        <v>520</v>
      </c>
      <c r="E494" s="172">
        <v>64</v>
      </c>
      <c r="F494" s="172">
        <v>0</v>
      </c>
      <c r="G494" s="173">
        <f>E494*F494</f>
        <v>0</v>
      </c>
      <c r="O494" s="167">
        <v>2</v>
      </c>
      <c r="AA494" s="143">
        <v>1</v>
      </c>
      <c r="AB494" s="143">
        <v>7</v>
      </c>
      <c r="AC494" s="143">
        <v>7</v>
      </c>
      <c r="AZ494" s="143">
        <v>2</v>
      </c>
      <c r="BA494" s="143">
        <f>IF(AZ494=1,G494,0)</f>
        <v>0</v>
      </c>
      <c r="BB494" s="143">
        <f>IF(AZ494=2,G494,0)</f>
        <v>0</v>
      </c>
      <c r="BC494" s="143">
        <f>IF(AZ494=3,G494,0)</f>
        <v>0</v>
      </c>
      <c r="BD494" s="143">
        <f>IF(AZ494=4,G494,0)</f>
        <v>0</v>
      </c>
      <c r="BE494" s="143">
        <f>IF(AZ494=5,G494,0)</f>
        <v>0</v>
      </c>
      <c r="CA494" s="174">
        <v>1</v>
      </c>
      <c r="CB494" s="174">
        <v>7</v>
      </c>
      <c r="CZ494" s="143">
        <v>0</v>
      </c>
    </row>
    <row r="495" spans="1:15" ht="12.75">
      <c r="A495" s="175"/>
      <c r="B495" s="178"/>
      <c r="C495" s="225" t="s">
        <v>992</v>
      </c>
      <c r="D495" s="226"/>
      <c r="E495" s="179">
        <v>64</v>
      </c>
      <c r="F495" s="180"/>
      <c r="G495" s="181"/>
      <c r="M495" s="177" t="s">
        <v>992</v>
      </c>
      <c r="O495" s="167"/>
    </row>
    <row r="496" spans="1:104" ht="12.75">
      <c r="A496" s="168">
        <v>172</v>
      </c>
      <c r="B496" s="169" t="s">
        <v>993</v>
      </c>
      <c r="C496" s="170" t="s">
        <v>994</v>
      </c>
      <c r="D496" s="171" t="s">
        <v>520</v>
      </c>
      <c r="E496" s="172">
        <v>289.95</v>
      </c>
      <c r="F496" s="172">
        <v>0</v>
      </c>
      <c r="G496" s="173">
        <f>E496*F496</f>
        <v>0</v>
      </c>
      <c r="O496" s="167">
        <v>2</v>
      </c>
      <c r="AA496" s="143">
        <v>1</v>
      </c>
      <c r="AB496" s="143">
        <v>7</v>
      </c>
      <c r="AC496" s="143">
        <v>7</v>
      </c>
      <c r="AZ496" s="143">
        <v>2</v>
      </c>
      <c r="BA496" s="143">
        <f>IF(AZ496=1,G496,0)</f>
        <v>0</v>
      </c>
      <c r="BB496" s="143">
        <f>IF(AZ496=2,G496,0)</f>
        <v>0</v>
      </c>
      <c r="BC496" s="143">
        <f>IF(AZ496=3,G496,0)</f>
        <v>0</v>
      </c>
      <c r="BD496" s="143">
        <f>IF(AZ496=4,G496,0)</f>
        <v>0</v>
      </c>
      <c r="BE496" s="143">
        <f>IF(AZ496=5,G496,0)</f>
        <v>0</v>
      </c>
      <c r="CA496" s="174">
        <v>1</v>
      </c>
      <c r="CB496" s="174">
        <v>7</v>
      </c>
      <c r="CZ496" s="143">
        <v>0.00099</v>
      </c>
    </row>
    <row r="497" spans="1:15" ht="22.5">
      <c r="A497" s="175"/>
      <c r="B497" s="178"/>
      <c r="C497" s="225" t="s">
        <v>995</v>
      </c>
      <c r="D497" s="226"/>
      <c r="E497" s="179">
        <v>150.8</v>
      </c>
      <c r="F497" s="180"/>
      <c r="G497" s="181"/>
      <c r="M497" s="177" t="s">
        <v>995</v>
      </c>
      <c r="O497" s="167"/>
    </row>
    <row r="498" spans="1:15" ht="12.75">
      <c r="A498" s="175"/>
      <c r="B498" s="178"/>
      <c r="C498" s="225" t="s">
        <v>996</v>
      </c>
      <c r="D498" s="226"/>
      <c r="E498" s="179">
        <v>43.75</v>
      </c>
      <c r="F498" s="180"/>
      <c r="G498" s="181"/>
      <c r="M498" s="177" t="s">
        <v>996</v>
      </c>
      <c r="O498" s="167"/>
    </row>
    <row r="499" spans="1:15" ht="12.75">
      <c r="A499" s="175"/>
      <c r="B499" s="178"/>
      <c r="C499" s="225" t="s">
        <v>997</v>
      </c>
      <c r="D499" s="226"/>
      <c r="E499" s="179">
        <v>40.6</v>
      </c>
      <c r="F499" s="180"/>
      <c r="G499" s="181"/>
      <c r="M499" s="177" t="s">
        <v>997</v>
      </c>
      <c r="O499" s="167"/>
    </row>
    <row r="500" spans="1:15" ht="12.75">
      <c r="A500" s="175"/>
      <c r="B500" s="178"/>
      <c r="C500" s="225" t="s">
        <v>998</v>
      </c>
      <c r="D500" s="226"/>
      <c r="E500" s="179">
        <v>31.75</v>
      </c>
      <c r="F500" s="180"/>
      <c r="G500" s="181"/>
      <c r="M500" s="177" t="s">
        <v>998</v>
      </c>
      <c r="O500" s="167"/>
    </row>
    <row r="501" spans="1:15" ht="12.75">
      <c r="A501" s="175"/>
      <c r="B501" s="178"/>
      <c r="C501" s="225" t="s">
        <v>999</v>
      </c>
      <c r="D501" s="226"/>
      <c r="E501" s="179">
        <v>23.05</v>
      </c>
      <c r="F501" s="180"/>
      <c r="G501" s="181"/>
      <c r="M501" s="177" t="s">
        <v>999</v>
      </c>
      <c r="O501" s="167"/>
    </row>
    <row r="502" spans="1:104" ht="12.75">
      <c r="A502" s="168">
        <v>173</v>
      </c>
      <c r="B502" s="169" t="s">
        <v>1000</v>
      </c>
      <c r="C502" s="170" t="s">
        <v>1001</v>
      </c>
      <c r="D502" s="171" t="s">
        <v>520</v>
      </c>
      <c r="E502" s="172">
        <v>37.3</v>
      </c>
      <c r="F502" s="172">
        <v>0</v>
      </c>
      <c r="G502" s="173">
        <f>E502*F502</f>
        <v>0</v>
      </c>
      <c r="O502" s="167">
        <v>2</v>
      </c>
      <c r="AA502" s="143">
        <v>1</v>
      </c>
      <c r="AB502" s="143">
        <v>7</v>
      </c>
      <c r="AC502" s="143">
        <v>7</v>
      </c>
      <c r="AZ502" s="143">
        <v>2</v>
      </c>
      <c r="BA502" s="143">
        <f>IF(AZ502=1,G502,0)</f>
        <v>0</v>
      </c>
      <c r="BB502" s="143">
        <f>IF(AZ502=2,G502,0)</f>
        <v>0</v>
      </c>
      <c r="BC502" s="143">
        <f>IF(AZ502=3,G502,0)</f>
        <v>0</v>
      </c>
      <c r="BD502" s="143">
        <f>IF(AZ502=4,G502,0)</f>
        <v>0</v>
      </c>
      <c r="BE502" s="143">
        <f>IF(AZ502=5,G502,0)</f>
        <v>0</v>
      </c>
      <c r="CA502" s="174">
        <v>1</v>
      </c>
      <c r="CB502" s="174">
        <v>7</v>
      </c>
      <c r="CZ502" s="143">
        <v>0.00099</v>
      </c>
    </row>
    <row r="503" spans="1:15" ht="12.75">
      <c r="A503" s="175"/>
      <c r="B503" s="178"/>
      <c r="C503" s="225" t="s">
        <v>1002</v>
      </c>
      <c r="D503" s="226"/>
      <c r="E503" s="179">
        <v>37.3</v>
      </c>
      <c r="F503" s="180"/>
      <c r="G503" s="181"/>
      <c r="M503" s="177" t="s">
        <v>1002</v>
      </c>
      <c r="O503" s="167"/>
    </row>
    <row r="504" spans="1:104" ht="12.75">
      <c r="A504" s="168">
        <v>174</v>
      </c>
      <c r="B504" s="169" t="s">
        <v>1003</v>
      </c>
      <c r="C504" s="170" t="s">
        <v>1004</v>
      </c>
      <c r="D504" s="171" t="s">
        <v>520</v>
      </c>
      <c r="E504" s="172">
        <v>41.9</v>
      </c>
      <c r="F504" s="172">
        <v>0</v>
      </c>
      <c r="G504" s="173">
        <f>E504*F504</f>
        <v>0</v>
      </c>
      <c r="O504" s="167">
        <v>2</v>
      </c>
      <c r="AA504" s="143">
        <v>1</v>
      </c>
      <c r="AB504" s="143">
        <v>7</v>
      </c>
      <c r="AC504" s="143">
        <v>7</v>
      </c>
      <c r="AZ504" s="143">
        <v>2</v>
      </c>
      <c r="BA504" s="143">
        <f>IF(AZ504=1,G504,0)</f>
        <v>0</v>
      </c>
      <c r="BB504" s="143">
        <f>IF(AZ504=2,G504,0)</f>
        <v>0</v>
      </c>
      <c r="BC504" s="143">
        <f>IF(AZ504=3,G504,0)</f>
        <v>0</v>
      </c>
      <c r="BD504" s="143">
        <f>IF(AZ504=4,G504,0)</f>
        <v>0</v>
      </c>
      <c r="BE504" s="143">
        <f>IF(AZ504=5,G504,0)</f>
        <v>0</v>
      </c>
      <c r="CA504" s="174">
        <v>1</v>
      </c>
      <c r="CB504" s="174">
        <v>7</v>
      </c>
      <c r="CZ504" s="143">
        <v>0.00099</v>
      </c>
    </row>
    <row r="505" spans="1:15" ht="12.75">
      <c r="A505" s="175"/>
      <c r="B505" s="178"/>
      <c r="C505" s="225" t="s">
        <v>1005</v>
      </c>
      <c r="D505" s="226"/>
      <c r="E505" s="179">
        <v>41.9</v>
      </c>
      <c r="F505" s="180"/>
      <c r="G505" s="181"/>
      <c r="M505" s="177" t="s">
        <v>1005</v>
      </c>
      <c r="O505" s="167"/>
    </row>
    <row r="506" spans="1:104" ht="22.5">
      <c r="A506" s="168">
        <v>175</v>
      </c>
      <c r="B506" s="169" t="s">
        <v>1006</v>
      </c>
      <c r="C506" s="170" t="s">
        <v>1007</v>
      </c>
      <c r="D506" s="171" t="s">
        <v>403</v>
      </c>
      <c r="E506" s="172">
        <v>23.64</v>
      </c>
      <c r="F506" s="172">
        <v>0</v>
      </c>
      <c r="G506" s="173">
        <f>E506*F506</f>
        <v>0</v>
      </c>
      <c r="O506" s="167">
        <v>2</v>
      </c>
      <c r="AA506" s="143">
        <v>1</v>
      </c>
      <c r="AB506" s="143">
        <v>7</v>
      </c>
      <c r="AC506" s="143">
        <v>7</v>
      </c>
      <c r="AZ506" s="143">
        <v>2</v>
      </c>
      <c r="BA506" s="143">
        <f>IF(AZ506=1,G506,0)</f>
        <v>0</v>
      </c>
      <c r="BB506" s="143">
        <f>IF(AZ506=2,G506,0)</f>
        <v>0</v>
      </c>
      <c r="BC506" s="143">
        <f>IF(AZ506=3,G506,0)</f>
        <v>0</v>
      </c>
      <c r="BD506" s="143">
        <f>IF(AZ506=4,G506,0)</f>
        <v>0</v>
      </c>
      <c r="BE506" s="143">
        <f>IF(AZ506=5,G506,0)</f>
        <v>0</v>
      </c>
      <c r="CA506" s="174">
        <v>1</v>
      </c>
      <c r="CB506" s="174">
        <v>7</v>
      </c>
      <c r="CZ506" s="143">
        <v>0.01452</v>
      </c>
    </row>
    <row r="507" spans="1:15" ht="12.75">
      <c r="A507" s="175"/>
      <c r="B507" s="178"/>
      <c r="C507" s="225" t="s">
        <v>1008</v>
      </c>
      <c r="D507" s="226"/>
      <c r="E507" s="179">
        <v>23.64</v>
      </c>
      <c r="F507" s="180"/>
      <c r="G507" s="181"/>
      <c r="M507" s="177" t="s">
        <v>1008</v>
      </c>
      <c r="O507" s="167"/>
    </row>
    <row r="508" spans="1:104" ht="12.75">
      <c r="A508" s="168">
        <v>176</v>
      </c>
      <c r="B508" s="169" t="s">
        <v>1009</v>
      </c>
      <c r="C508" s="170" t="s">
        <v>1010</v>
      </c>
      <c r="D508" s="171" t="s">
        <v>403</v>
      </c>
      <c r="E508" s="172">
        <v>82.95</v>
      </c>
      <c r="F508" s="172">
        <v>0</v>
      </c>
      <c r="G508" s="173">
        <f>E508*F508</f>
        <v>0</v>
      </c>
      <c r="O508" s="167">
        <v>2</v>
      </c>
      <c r="AA508" s="143">
        <v>1</v>
      </c>
      <c r="AB508" s="143">
        <v>7</v>
      </c>
      <c r="AC508" s="143">
        <v>7</v>
      </c>
      <c r="AZ508" s="143">
        <v>2</v>
      </c>
      <c r="BA508" s="143">
        <f>IF(AZ508=1,G508,0)</f>
        <v>0</v>
      </c>
      <c r="BB508" s="143">
        <f>IF(AZ508=2,G508,0)</f>
        <v>0</v>
      </c>
      <c r="BC508" s="143">
        <f>IF(AZ508=3,G508,0)</f>
        <v>0</v>
      </c>
      <c r="BD508" s="143">
        <f>IF(AZ508=4,G508,0)</f>
        <v>0</v>
      </c>
      <c r="BE508" s="143">
        <f>IF(AZ508=5,G508,0)</f>
        <v>0</v>
      </c>
      <c r="CA508" s="174">
        <v>1</v>
      </c>
      <c r="CB508" s="174">
        <v>7</v>
      </c>
      <c r="CZ508" s="143">
        <v>0</v>
      </c>
    </row>
    <row r="509" spans="1:15" ht="12.75">
      <c r="A509" s="175"/>
      <c r="B509" s="178"/>
      <c r="C509" s="225" t="s">
        <v>1011</v>
      </c>
      <c r="D509" s="226"/>
      <c r="E509" s="179">
        <v>82.95</v>
      </c>
      <c r="F509" s="180"/>
      <c r="G509" s="181"/>
      <c r="M509" s="177" t="s">
        <v>1011</v>
      </c>
      <c r="O509" s="167"/>
    </row>
    <row r="510" spans="1:104" ht="12.75">
      <c r="A510" s="168">
        <v>177</v>
      </c>
      <c r="B510" s="169" t="s">
        <v>1012</v>
      </c>
      <c r="C510" s="170" t="s">
        <v>1013</v>
      </c>
      <c r="D510" s="171" t="s">
        <v>403</v>
      </c>
      <c r="E510" s="172">
        <v>2.1</v>
      </c>
      <c r="F510" s="172">
        <v>0</v>
      </c>
      <c r="G510" s="173">
        <f>E510*F510</f>
        <v>0</v>
      </c>
      <c r="O510" s="167">
        <v>2</v>
      </c>
      <c r="AA510" s="143">
        <v>1</v>
      </c>
      <c r="AB510" s="143">
        <v>7</v>
      </c>
      <c r="AC510" s="143">
        <v>7</v>
      </c>
      <c r="AZ510" s="143">
        <v>2</v>
      </c>
      <c r="BA510" s="143">
        <f>IF(AZ510=1,G510,0)</f>
        <v>0</v>
      </c>
      <c r="BB510" s="143">
        <f>IF(AZ510=2,G510,0)</f>
        <v>0</v>
      </c>
      <c r="BC510" s="143">
        <f>IF(AZ510=3,G510,0)</f>
        <v>0</v>
      </c>
      <c r="BD510" s="143">
        <f>IF(AZ510=4,G510,0)</f>
        <v>0</v>
      </c>
      <c r="BE510" s="143">
        <f>IF(AZ510=5,G510,0)</f>
        <v>0</v>
      </c>
      <c r="CA510" s="174">
        <v>1</v>
      </c>
      <c r="CB510" s="174">
        <v>7</v>
      </c>
      <c r="CZ510" s="143">
        <v>0.00016</v>
      </c>
    </row>
    <row r="511" spans="1:15" ht="12.75">
      <c r="A511" s="175"/>
      <c r="B511" s="178"/>
      <c r="C511" s="225" t="s">
        <v>1014</v>
      </c>
      <c r="D511" s="226"/>
      <c r="E511" s="179">
        <v>2.1</v>
      </c>
      <c r="F511" s="180"/>
      <c r="G511" s="181"/>
      <c r="M511" s="177" t="s">
        <v>1014</v>
      </c>
      <c r="O511" s="167"/>
    </row>
    <row r="512" spans="1:104" ht="12.75">
      <c r="A512" s="168">
        <v>178</v>
      </c>
      <c r="B512" s="169" t="s">
        <v>1015</v>
      </c>
      <c r="C512" s="170" t="s">
        <v>1016</v>
      </c>
      <c r="D512" s="171" t="s">
        <v>403</v>
      </c>
      <c r="E512" s="172">
        <v>5.7</v>
      </c>
      <c r="F512" s="172">
        <v>0</v>
      </c>
      <c r="G512" s="173">
        <f>E512*F512</f>
        <v>0</v>
      </c>
      <c r="O512" s="167">
        <v>2</v>
      </c>
      <c r="AA512" s="143">
        <v>1</v>
      </c>
      <c r="AB512" s="143">
        <v>7</v>
      </c>
      <c r="AC512" s="143">
        <v>7</v>
      </c>
      <c r="AZ512" s="143">
        <v>2</v>
      </c>
      <c r="BA512" s="143">
        <f>IF(AZ512=1,G512,0)</f>
        <v>0</v>
      </c>
      <c r="BB512" s="143">
        <f>IF(AZ512=2,G512,0)</f>
        <v>0</v>
      </c>
      <c r="BC512" s="143">
        <f>IF(AZ512=3,G512,0)</f>
        <v>0</v>
      </c>
      <c r="BD512" s="143">
        <f>IF(AZ512=4,G512,0)</f>
        <v>0</v>
      </c>
      <c r="BE512" s="143">
        <f>IF(AZ512=5,G512,0)</f>
        <v>0</v>
      </c>
      <c r="CA512" s="174">
        <v>1</v>
      </c>
      <c r="CB512" s="174">
        <v>7</v>
      </c>
      <c r="CZ512" s="143">
        <v>0.00016</v>
      </c>
    </row>
    <row r="513" spans="1:15" ht="12.75">
      <c r="A513" s="175"/>
      <c r="B513" s="178"/>
      <c r="C513" s="225" t="s">
        <v>1017</v>
      </c>
      <c r="D513" s="226"/>
      <c r="E513" s="179">
        <v>5.7</v>
      </c>
      <c r="F513" s="180"/>
      <c r="G513" s="181"/>
      <c r="M513" s="177" t="s">
        <v>1017</v>
      </c>
      <c r="O513" s="167"/>
    </row>
    <row r="514" spans="1:104" ht="22.5">
      <c r="A514" s="168">
        <v>179</v>
      </c>
      <c r="B514" s="169" t="s">
        <v>1018</v>
      </c>
      <c r="C514" s="170" t="s">
        <v>1019</v>
      </c>
      <c r="D514" s="171" t="s">
        <v>403</v>
      </c>
      <c r="E514" s="172">
        <v>198.611</v>
      </c>
      <c r="F514" s="172">
        <v>0</v>
      </c>
      <c r="G514" s="173">
        <f>E514*F514</f>
        <v>0</v>
      </c>
      <c r="O514" s="167">
        <v>2</v>
      </c>
      <c r="AA514" s="143">
        <v>1</v>
      </c>
      <c r="AB514" s="143">
        <v>7</v>
      </c>
      <c r="AC514" s="143">
        <v>7</v>
      </c>
      <c r="AZ514" s="143">
        <v>2</v>
      </c>
      <c r="BA514" s="143">
        <f>IF(AZ514=1,G514,0)</f>
        <v>0</v>
      </c>
      <c r="BB514" s="143">
        <f>IF(AZ514=2,G514,0)</f>
        <v>0</v>
      </c>
      <c r="BC514" s="143">
        <f>IF(AZ514=3,G514,0)</f>
        <v>0</v>
      </c>
      <c r="BD514" s="143">
        <f>IF(AZ514=4,G514,0)</f>
        <v>0</v>
      </c>
      <c r="BE514" s="143">
        <f>IF(AZ514=5,G514,0)</f>
        <v>0</v>
      </c>
      <c r="CA514" s="174">
        <v>1</v>
      </c>
      <c r="CB514" s="174">
        <v>7</v>
      </c>
      <c r="CZ514" s="143">
        <v>0.00403</v>
      </c>
    </row>
    <row r="515" spans="1:15" ht="12.75">
      <c r="A515" s="175"/>
      <c r="B515" s="176"/>
      <c r="C515" s="227" t="s">
        <v>1020</v>
      </c>
      <c r="D515" s="228"/>
      <c r="E515" s="228"/>
      <c r="F515" s="228"/>
      <c r="G515" s="229"/>
      <c r="L515" s="177" t="s">
        <v>1020</v>
      </c>
      <c r="O515" s="167">
        <v>3</v>
      </c>
    </row>
    <row r="516" spans="1:15" ht="22.5">
      <c r="A516" s="175"/>
      <c r="B516" s="178"/>
      <c r="C516" s="225" t="s">
        <v>1021</v>
      </c>
      <c r="D516" s="226"/>
      <c r="E516" s="179">
        <v>198.611</v>
      </c>
      <c r="F516" s="180"/>
      <c r="G516" s="181"/>
      <c r="M516" s="177" t="s">
        <v>1021</v>
      </c>
      <c r="O516" s="167"/>
    </row>
    <row r="517" spans="1:104" ht="22.5">
      <c r="A517" s="168">
        <v>180</v>
      </c>
      <c r="B517" s="169" t="s">
        <v>1022</v>
      </c>
      <c r="C517" s="170" t="s">
        <v>1023</v>
      </c>
      <c r="D517" s="171" t="s">
        <v>403</v>
      </c>
      <c r="E517" s="172">
        <v>198.611</v>
      </c>
      <c r="F517" s="172">
        <v>0</v>
      </c>
      <c r="G517" s="173">
        <f>E517*F517</f>
        <v>0</v>
      </c>
      <c r="O517" s="167">
        <v>2</v>
      </c>
      <c r="AA517" s="143">
        <v>1</v>
      </c>
      <c r="AB517" s="143">
        <v>7</v>
      </c>
      <c r="AC517" s="143">
        <v>7</v>
      </c>
      <c r="AZ517" s="143">
        <v>2</v>
      </c>
      <c r="BA517" s="143">
        <f>IF(AZ517=1,G517,0)</f>
        <v>0</v>
      </c>
      <c r="BB517" s="143">
        <f>IF(AZ517=2,G517,0)</f>
        <v>0</v>
      </c>
      <c r="BC517" s="143">
        <f>IF(AZ517=3,G517,0)</f>
        <v>0</v>
      </c>
      <c r="BD517" s="143">
        <f>IF(AZ517=4,G517,0)</f>
        <v>0</v>
      </c>
      <c r="BE517" s="143">
        <f>IF(AZ517=5,G517,0)</f>
        <v>0</v>
      </c>
      <c r="CA517" s="174">
        <v>1</v>
      </c>
      <c r="CB517" s="174">
        <v>7</v>
      </c>
      <c r="CZ517" s="143">
        <v>0.00145</v>
      </c>
    </row>
    <row r="518" spans="1:15" ht="12.75">
      <c r="A518" s="175"/>
      <c r="B518" s="176"/>
      <c r="C518" s="227" t="s">
        <v>1020</v>
      </c>
      <c r="D518" s="228"/>
      <c r="E518" s="228"/>
      <c r="F518" s="228"/>
      <c r="G518" s="229"/>
      <c r="L518" s="177" t="s">
        <v>1020</v>
      </c>
      <c r="O518" s="167">
        <v>3</v>
      </c>
    </row>
    <row r="519" spans="1:15" ht="22.5">
      <c r="A519" s="175"/>
      <c r="B519" s="178"/>
      <c r="C519" s="225" t="s">
        <v>1021</v>
      </c>
      <c r="D519" s="226"/>
      <c r="E519" s="179">
        <v>198.611</v>
      </c>
      <c r="F519" s="180"/>
      <c r="G519" s="181"/>
      <c r="M519" s="177" t="s">
        <v>1021</v>
      </c>
      <c r="O519" s="167"/>
    </row>
    <row r="520" spans="1:104" ht="12.75">
      <c r="A520" s="168">
        <v>181</v>
      </c>
      <c r="B520" s="169" t="s">
        <v>1024</v>
      </c>
      <c r="C520" s="170" t="s">
        <v>1025</v>
      </c>
      <c r="D520" s="171" t="s">
        <v>403</v>
      </c>
      <c r="E520" s="172">
        <v>147.58</v>
      </c>
      <c r="F520" s="172">
        <v>0</v>
      </c>
      <c r="G520" s="173">
        <f>E520*F520</f>
        <v>0</v>
      </c>
      <c r="O520" s="167">
        <v>2</v>
      </c>
      <c r="AA520" s="143">
        <v>1</v>
      </c>
      <c r="AB520" s="143">
        <v>7</v>
      </c>
      <c r="AC520" s="143">
        <v>7</v>
      </c>
      <c r="AZ520" s="143">
        <v>2</v>
      </c>
      <c r="BA520" s="143">
        <f>IF(AZ520=1,G520,0)</f>
        <v>0</v>
      </c>
      <c r="BB520" s="143">
        <f>IF(AZ520=2,G520,0)</f>
        <v>0</v>
      </c>
      <c r="BC520" s="143">
        <f>IF(AZ520=3,G520,0)</f>
        <v>0</v>
      </c>
      <c r="BD520" s="143">
        <f>IF(AZ520=4,G520,0)</f>
        <v>0</v>
      </c>
      <c r="BE520" s="143">
        <f>IF(AZ520=5,G520,0)</f>
        <v>0</v>
      </c>
      <c r="CA520" s="174">
        <v>1</v>
      </c>
      <c r="CB520" s="174">
        <v>7</v>
      </c>
      <c r="CZ520" s="143">
        <v>0</v>
      </c>
    </row>
    <row r="521" spans="1:15" ht="22.5">
      <c r="A521" s="175"/>
      <c r="B521" s="178"/>
      <c r="C521" s="225" t="s">
        <v>1026</v>
      </c>
      <c r="D521" s="226"/>
      <c r="E521" s="179">
        <v>147.58</v>
      </c>
      <c r="F521" s="180"/>
      <c r="G521" s="181"/>
      <c r="M521" s="177" t="s">
        <v>1026</v>
      </c>
      <c r="O521" s="167"/>
    </row>
    <row r="522" spans="1:104" ht="12.75">
      <c r="A522" s="168">
        <v>182</v>
      </c>
      <c r="B522" s="169" t="s">
        <v>1027</v>
      </c>
      <c r="C522" s="170" t="s">
        <v>1028</v>
      </c>
      <c r="D522" s="171" t="s">
        <v>520</v>
      </c>
      <c r="E522" s="172">
        <v>397</v>
      </c>
      <c r="F522" s="172">
        <v>0</v>
      </c>
      <c r="G522" s="173">
        <f>E522*F522</f>
        <v>0</v>
      </c>
      <c r="O522" s="167">
        <v>2</v>
      </c>
      <c r="AA522" s="143">
        <v>1</v>
      </c>
      <c r="AB522" s="143">
        <v>0</v>
      </c>
      <c r="AC522" s="143">
        <v>0</v>
      </c>
      <c r="AZ522" s="143">
        <v>2</v>
      </c>
      <c r="BA522" s="143">
        <f>IF(AZ522=1,G522,0)</f>
        <v>0</v>
      </c>
      <c r="BB522" s="143">
        <f>IF(AZ522=2,G522,0)</f>
        <v>0</v>
      </c>
      <c r="BC522" s="143">
        <f>IF(AZ522=3,G522,0)</f>
        <v>0</v>
      </c>
      <c r="BD522" s="143">
        <f>IF(AZ522=4,G522,0)</f>
        <v>0</v>
      </c>
      <c r="BE522" s="143">
        <f>IF(AZ522=5,G522,0)</f>
        <v>0</v>
      </c>
      <c r="CA522" s="174">
        <v>1</v>
      </c>
      <c r="CB522" s="174">
        <v>0</v>
      </c>
      <c r="CZ522" s="143">
        <v>0</v>
      </c>
    </row>
    <row r="523" spans="1:15" ht="12.75">
      <c r="A523" s="175"/>
      <c r="B523" s="178"/>
      <c r="C523" s="225" t="s">
        <v>1029</v>
      </c>
      <c r="D523" s="226"/>
      <c r="E523" s="179">
        <v>43.9</v>
      </c>
      <c r="F523" s="180"/>
      <c r="G523" s="181"/>
      <c r="M523" s="177" t="s">
        <v>1029</v>
      </c>
      <c r="O523" s="167"/>
    </row>
    <row r="524" spans="1:15" ht="12.75">
      <c r="A524" s="175"/>
      <c r="B524" s="178"/>
      <c r="C524" s="225" t="s">
        <v>1030</v>
      </c>
      <c r="D524" s="226"/>
      <c r="E524" s="179">
        <v>204.6</v>
      </c>
      <c r="F524" s="180"/>
      <c r="G524" s="181"/>
      <c r="M524" s="177" t="s">
        <v>1030</v>
      </c>
      <c r="O524" s="167"/>
    </row>
    <row r="525" spans="1:15" ht="12.75">
      <c r="A525" s="175"/>
      <c r="B525" s="178"/>
      <c r="C525" s="225" t="s">
        <v>1031</v>
      </c>
      <c r="D525" s="226"/>
      <c r="E525" s="179">
        <v>148.5</v>
      </c>
      <c r="F525" s="180"/>
      <c r="G525" s="181"/>
      <c r="M525" s="177" t="s">
        <v>1031</v>
      </c>
      <c r="O525" s="167"/>
    </row>
    <row r="526" spans="1:104" ht="12.75">
      <c r="A526" s="168">
        <v>183</v>
      </c>
      <c r="B526" s="169" t="s">
        <v>1032</v>
      </c>
      <c r="C526" s="170" t="s">
        <v>1033</v>
      </c>
      <c r="D526" s="171" t="s">
        <v>409</v>
      </c>
      <c r="E526" s="172">
        <v>2.8874</v>
      </c>
      <c r="F526" s="172">
        <v>0</v>
      </c>
      <c r="G526" s="173">
        <f>E526*F526</f>
        <v>0</v>
      </c>
      <c r="O526" s="167">
        <v>2</v>
      </c>
      <c r="AA526" s="143">
        <v>1</v>
      </c>
      <c r="AB526" s="143">
        <v>7</v>
      </c>
      <c r="AC526" s="143">
        <v>7</v>
      </c>
      <c r="AZ526" s="143">
        <v>2</v>
      </c>
      <c r="BA526" s="143">
        <f>IF(AZ526=1,G526,0)</f>
        <v>0</v>
      </c>
      <c r="BB526" s="143">
        <f>IF(AZ526=2,G526,0)</f>
        <v>0</v>
      </c>
      <c r="BC526" s="143">
        <f>IF(AZ526=3,G526,0)</f>
        <v>0</v>
      </c>
      <c r="BD526" s="143">
        <f>IF(AZ526=4,G526,0)</f>
        <v>0</v>
      </c>
      <c r="BE526" s="143">
        <f>IF(AZ526=5,G526,0)</f>
        <v>0</v>
      </c>
      <c r="CA526" s="174">
        <v>1</v>
      </c>
      <c r="CB526" s="174">
        <v>7</v>
      </c>
      <c r="CZ526" s="143">
        <v>0.02357</v>
      </c>
    </row>
    <row r="527" spans="1:15" ht="12.75">
      <c r="A527" s="175"/>
      <c r="B527" s="178"/>
      <c r="C527" s="225" t="s">
        <v>1034</v>
      </c>
      <c r="D527" s="226"/>
      <c r="E527" s="179">
        <v>2.1782</v>
      </c>
      <c r="F527" s="180"/>
      <c r="G527" s="181"/>
      <c r="M527" s="177" t="s">
        <v>1034</v>
      </c>
      <c r="O527" s="167"/>
    </row>
    <row r="528" spans="1:15" ht="12.75">
      <c r="A528" s="175"/>
      <c r="B528" s="178"/>
      <c r="C528" s="225" t="s">
        <v>1035</v>
      </c>
      <c r="D528" s="226"/>
      <c r="E528" s="179">
        <v>0.7092</v>
      </c>
      <c r="F528" s="180"/>
      <c r="G528" s="181"/>
      <c r="M528" s="177" t="s">
        <v>1035</v>
      </c>
      <c r="O528" s="167"/>
    </row>
    <row r="529" spans="1:104" ht="12.75">
      <c r="A529" s="168">
        <v>184</v>
      </c>
      <c r="B529" s="169" t="s">
        <v>1036</v>
      </c>
      <c r="C529" s="170" t="s">
        <v>1037</v>
      </c>
      <c r="D529" s="171" t="s">
        <v>409</v>
      </c>
      <c r="E529" s="172">
        <v>8.2661</v>
      </c>
      <c r="F529" s="172">
        <v>0</v>
      </c>
      <c r="G529" s="173">
        <f>E529*F529</f>
        <v>0</v>
      </c>
      <c r="O529" s="167">
        <v>2</v>
      </c>
      <c r="AA529" s="143">
        <v>1</v>
      </c>
      <c r="AB529" s="143">
        <v>7</v>
      </c>
      <c r="AC529" s="143">
        <v>7</v>
      </c>
      <c r="AZ529" s="143">
        <v>2</v>
      </c>
      <c r="BA529" s="143">
        <f>IF(AZ529=1,G529,0)</f>
        <v>0</v>
      </c>
      <c r="BB529" s="143">
        <f>IF(AZ529=2,G529,0)</f>
        <v>0</v>
      </c>
      <c r="BC529" s="143">
        <f>IF(AZ529=3,G529,0)</f>
        <v>0</v>
      </c>
      <c r="BD529" s="143">
        <f>IF(AZ529=4,G529,0)</f>
        <v>0</v>
      </c>
      <c r="BE529" s="143">
        <f>IF(AZ529=5,G529,0)</f>
        <v>0</v>
      </c>
      <c r="CA529" s="174">
        <v>1</v>
      </c>
      <c r="CB529" s="174">
        <v>7</v>
      </c>
      <c r="CZ529" s="143">
        <v>0.0291</v>
      </c>
    </row>
    <row r="530" spans="1:15" ht="22.5">
      <c r="A530" s="175"/>
      <c r="B530" s="178"/>
      <c r="C530" s="225" t="s">
        <v>1038</v>
      </c>
      <c r="D530" s="226"/>
      <c r="E530" s="179">
        <v>8.2661</v>
      </c>
      <c r="F530" s="180"/>
      <c r="G530" s="181"/>
      <c r="M530" s="177" t="s">
        <v>1038</v>
      </c>
      <c r="O530" s="167"/>
    </row>
    <row r="531" spans="1:104" ht="12.75">
      <c r="A531" s="168">
        <v>185</v>
      </c>
      <c r="B531" s="169" t="s">
        <v>1039</v>
      </c>
      <c r="C531" s="170" t="s">
        <v>1040</v>
      </c>
      <c r="D531" s="171" t="s">
        <v>403</v>
      </c>
      <c r="E531" s="172">
        <v>124.715</v>
      </c>
      <c r="F531" s="172">
        <v>0</v>
      </c>
      <c r="G531" s="173">
        <f>E531*F531</f>
        <v>0</v>
      </c>
      <c r="O531" s="167">
        <v>2</v>
      </c>
      <c r="AA531" s="143">
        <v>1</v>
      </c>
      <c r="AB531" s="143">
        <v>7</v>
      </c>
      <c r="AC531" s="143">
        <v>7</v>
      </c>
      <c r="AZ531" s="143">
        <v>2</v>
      </c>
      <c r="BA531" s="143">
        <f>IF(AZ531=1,G531,0)</f>
        <v>0</v>
      </c>
      <c r="BB531" s="143">
        <f>IF(AZ531=2,G531,0)</f>
        <v>0</v>
      </c>
      <c r="BC531" s="143">
        <f>IF(AZ531=3,G531,0)</f>
        <v>0</v>
      </c>
      <c r="BD531" s="143">
        <f>IF(AZ531=4,G531,0)</f>
        <v>0</v>
      </c>
      <c r="BE531" s="143">
        <f>IF(AZ531=5,G531,0)</f>
        <v>0</v>
      </c>
      <c r="CA531" s="174">
        <v>1</v>
      </c>
      <c r="CB531" s="174">
        <v>7</v>
      </c>
      <c r="CZ531" s="143">
        <v>0</v>
      </c>
    </row>
    <row r="532" spans="1:15" ht="12.75">
      <c r="A532" s="175"/>
      <c r="B532" s="178"/>
      <c r="C532" s="225" t="s">
        <v>1041</v>
      </c>
      <c r="D532" s="226"/>
      <c r="E532" s="179">
        <v>124.715</v>
      </c>
      <c r="F532" s="180"/>
      <c r="G532" s="181"/>
      <c r="M532" s="177" t="s">
        <v>1041</v>
      </c>
      <c r="O532" s="167"/>
    </row>
    <row r="533" spans="1:104" ht="12.75">
      <c r="A533" s="168">
        <v>186</v>
      </c>
      <c r="B533" s="169" t="s">
        <v>1042</v>
      </c>
      <c r="C533" s="170" t="s">
        <v>1043</v>
      </c>
      <c r="D533" s="171" t="s">
        <v>520</v>
      </c>
      <c r="E533" s="172">
        <v>33</v>
      </c>
      <c r="F533" s="172">
        <v>0</v>
      </c>
      <c r="G533" s="173">
        <f>E533*F533</f>
        <v>0</v>
      </c>
      <c r="O533" s="167">
        <v>2</v>
      </c>
      <c r="AA533" s="143">
        <v>1</v>
      </c>
      <c r="AB533" s="143">
        <v>7</v>
      </c>
      <c r="AC533" s="143">
        <v>7</v>
      </c>
      <c r="AZ533" s="143">
        <v>2</v>
      </c>
      <c r="BA533" s="143">
        <f>IF(AZ533=1,G533,0)</f>
        <v>0</v>
      </c>
      <c r="BB533" s="143">
        <f>IF(AZ533=2,G533,0)</f>
        <v>0</v>
      </c>
      <c r="BC533" s="143">
        <f>IF(AZ533=3,G533,0)</f>
        <v>0</v>
      </c>
      <c r="BD533" s="143">
        <f>IF(AZ533=4,G533,0)</f>
        <v>0</v>
      </c>
      <c r="BE533" s="143">
        <f>IF(AZ533=5,G533,0)</f>
        <v>0</v>
      </c>
      <c r="CA533" s="174">
        <v>1</v>
      </c>
      <c r="CB533" s="174">
        <v>7</v>
      </c>
      <c r="CZ533" s="143">
        <v>0.00016</v>
      </c>
    </row>
    <row r="534" spans="1:15" ht="12.75">
      <c r="A534" s="175"/>
      <c r="B534" s="178"/>
      <c r="C534" s="225" t="s">
        <v>1044</v>
      </c>
      <c r="D534" s="226"/>
      <c r="E534" s="179">
        <v>33</v>
      </c>
      <c r="F534" s="180"/>
      <c r="G534" s="181"/>
      <c r="M534" s="177" t="s">
        <v>1044</v>
      </c>
      <c r="O534" s="167"/>
    </row>
    <row r="535" spans="1:104" ht="12.75">
      <c r="A535" s="168">
        <v>187</v>
      </c>
      <c r="B535" s="169" t="s">
        <v>1045</v>
      </c>
      <c r="C535" s="170" t="s">
        <v>1046</v>
      </c>
      <c r="D535" s="171" t="s">
        <v>520</v>
      </c>
      <c r="E535" s="172">
        <v>109.5</v>
      </c>
      <c r="F535" s="172">
        <v>0</v>
      </c>
      <c r="G535" s="173">
        <f>E535*F535</f>
        <v>0</v>
      </c>
      <c r="O535" s="167">
        <v>2</v>
      </c>
      <c r="AA535" s="143">
        <v>1</v>
      </c>
      <c r="AB535" s="143">
        <v>7</v>
      </c>
      <c r="AC535" s="143">
        <v>7</v>
      </c>
      <c r="AZ535" s="143">
        <v>2</v>
      </c>
      <c r="BA535" s="143">
        <f>IF(AZ535=1,G535,0)</f>
        <v>0</v>
      </c>
      <c r="BB535" s="143">
        <f>IF(AZ535=2,G535,0)</f>
        <v>0</v>
      </c>
      <c r="BC535" s="143">
        <f>IF(AZ535=3,G535,0)</f>
        <v>0</v>
      </c>
      <c r="BD535" s="143">
        <f>IF(AZ535=4,G535,0)</f>
        <v>0</v>
      </c>
      <c r="BE535" s="143">
        <f>IF(AZ535=5,G535,0)</f>
        <v>0</v>
      </c>
      <c r="CA535" s="174">
        <v>1</v>
      </c>
      <c r="CB535" s="174">
        <v>7</v>
      </c>
      <c r="CZ535" s="143">
        <v>0.00016</v>
      </c>
    </row>
    <row r="536" spans="1:15" ht="12.75">
      <c r="A536" s="175"/>
      <c r="B536" s="178"/>
      <c r="C536" s="225" t="s">
        <v>1047</v>
      </c>
      <c r="D536" s="226"/>
      <c r="E536" s="179">
        <v>109.5</v>
      </c>
      <c r="F536" s="180"/>
      <c r="G536" s="181"/>
      <c r="M536" s="177" t="s">
        <v>1047</v>
      </c>
      <c r="O536" s="167"/>
    </row>
    <row r="537" spans="1:104" ht="12.75">
      <c r="A537" s="168">
        <v>188</v>
      </c>
      <c r="B537" s="169" t="s">
        <v>1048</v>
      </c>
      <c r="C537" s="170" t="s">
        <v>1049</v>
      </c>
      <c r="D537" s="171" t="s">
        <v>403</v>
      </c>
      <c r="E537" s="172">
        <v>124.715</v>
      </c>
      <c r="F537" s="172">
        <v>0</v>
      </c>
      <c r="G537" s="173">
        <f>E537*F537</f>
        <v>0</v>
      </c>
      <c r="O537" s="167">
        <v>2</v>
      </c>
      <c r="AA537" s="143">
        <v>1</v>
      </c>
      <c r="AB537" s="143">
        <v>7</v>
      </c>
      <c r="AC537" s="143">
        <v>7</v>
      </c>
      <c r="AZ537" s="143">
        <v>2</v>
      </c>
      <c r="BA537" s="143">
        <f>IF(AZ537=1,G537,0)</f>
        <v>0</v>
      </c>
      <c r="BB537" s="143">
        <f>IF(AZ537=2,G537,0)</f>
        <v>0</v>
      </c>
      <c r="BC537" s="143">
        <f>IF(AZ537=3,G537,0)</f>
        <v>0</v>
      </c>
      <c r="BD537" s="143">
        <f>IF(AZ537=4,G537,0)</f>
        <v>0</v>
      </c>
      <c r="BE537" s="143">
        <f>IF(AZ537=5,G537,0)</f>
        <v>0</v>
      </c>
      <c r="CA537" s="174">
        <v>1</v>
      </c>
      <c r="CB537" s="174">
        <v>7</v>
      </c>
      <c r="CZ537" s="143">
        <v>0.00016</v>
      </c>
    </row>
    <row r="538" spans="1:15" ht="12.75">
      <c r="A538" s="175"/>
      <c r="B538" s="178"/>
      <c r="C538" s="225" t="s">
        <v>1041</v>
      </c>
      <c r="D538" s="226"/>
      <c r="E538" s="179">
        <v>124.715</v>
      </c>
      <c r="F538" s="180"/>
      <c r="G538" s="181"/>
      <c r="M538" s="177" t="s">
        <v>1041</v>
      </c>
      <c r="O538" s="167"/>
    </row>
    <row r="539" spans="1:104" ht="12.75">
      <c r="A539" s="168">
        <v>189</v>
      </c>
      <c r="B539" s="169" t="s">
        <v>1050</v>
      </c>
      <c r="C539" s="170" t="s">
        <v>1051</v>
      </c>
      <c r="D539" s="171" t="s">
        <v>403</v>
      </c>
      <c r="E539" s="172">
        <v>30</v>
      </c>
      <c r="F539" s="172">
        <v>0</v>
      </c>
      <c r="G539" s="173">
        <f>E539*F539</f>
        <v>0</v>
      </c>
      <c r="O539" s="167">
        <v>2</v>
      </c>
      <c r="AA539" s="143">
        <v>1</v>
      </c>
      <c r="AB539" s="143">
        <v>7</v>
      </c>
      <c r="AC539" s="143">
        <v>7</v>
      </c>
      <c r="AZ539" s="143">
        <v>2</v>
      </c>
      <c r="BA539" s="143">
        <f>IF(AZ539=1,G539,0)</f>
        <v>0</v>
      </c>
      <c r="BB539" s="143">
        <f>IF(AZ539=2,G539,0)</f>
        <v>0</v>
      </c>
      <c r="BC539" s="143">
        <f>IF(AZ539=3,G539,0)</f>
        <v>0</v>
      </c>
      <c r="BD539" s="143">
        <f>IF(AZ539=4,G539,0)</f>
        <v>0</v>
      </c>
      <c r="BE539" s="143">
        <f>IF(AZ539=5,G539,0)</f>
        <v>0</v>
      </c>
      <c r="CA539" s="174">
        <v>1</v>
      </c>
      <c r="CB539" s="174">
        <v>7</v>
      </c>
      <c r="CZ539" s="143">
        <v>0</v>
      </c>
    </row>
    <row r="540" spans="1:15" ht="12.75">
      <c r="A540" s="175"/>
      <c r="B540" s="178"/>
      <c r="C540" s="225" t="s">
        <v>1052</v>
      </c>
      <c r="D540" s="226"/>
      <c r="E540" s="179">
        <v>30</v>
      </c>
      <c r="F540" s="180"/>
      <c r="G540" s="181"/>
      <c r="M540" s="177" t="s">
        <v>1052</v>
      </c>
      <c r="O540" s="167"/>
    </row>
    <row r="541" spans="1:104" ht="12.75">
      <c r="A541" s="168">
        <v>190</v>
      </c>
      <c r="B541" s="169" t="s">
        <v>1053</v>
      </c>
      <c r="C541" s="170" t="s">
        <v>1054</v>
      </c>
      <c r="D541" s="171" t="s">
        <v>409</v>
      </c>
      <c r="E541" s="172">
        <v>10.195</v>
      </c>
      <c r="F541" s="172">
        <v>0</v>
      </c>
      <c r="G541" s="173">
        <f>E541*F541</f>
        <v>0</v>
      </c>
      <c r="O541" s="167">
        <v>2</v>
      </c>
      <c r="AA541" s="143">
        <v>1</v>
      </c>
      <c r="AB541" s="143">
        <v>7</v>
      </c>
      <c r="AC541" s="143">
        <v>7</v>
      </c>
      <c r="AZ541" s="143">
        <v>2</v>
      </c>
      <c r="BA541" s="143">
        <f>IF(AZ541=1,G541,0)</f>
        <v>0</v>
      </c>
      <c r="BB541" s="143">
        <f>IF(AZ541=2,G541,0)</f>
        <v>0</v>
      </c>
      <c r="BC541" s="143">
        <f>IF(AZ541=3,G541,0)</f>
        <v>0</v>
      </c>
      <c r="BD541" s="143">
        <f>IF(AZ541=4,G541,0)</f>
        <v>0</v>
      </c>
      <c r="BE541" s="143">
        <f>IF(AZ541=5,G541,0)</f>
        <v>0</v>
      </c>
      <c r="CA541" s="174">
        <v>1</v>
      </c>
      <c r="CB541" s="174">
        <v>7</v>
      </c>
      <c r="CZ541" s="143">
        <v>0.0165</v>
      </c>
    </row>
    <row r="542" spans="1:15" ht="22.5">
      <c r="A542" s="175"/>
      <c r="B542" s="178"/>
      <c r="C542" s="225" t="s">
        <v>1038</v>
      </c>
      <c r="D542" s="226"/>
      <c r="E542" s="179">
        <v>8.2661</v>
      </c>
      <c r="F542" s="180"/>
      <c r="G542" s="181"/>
      <c r="M542" s="177" t="s">
        <v>1038</v>
      </c>
      <c r="O542" s="167"/>
    </row>
    <row r="543" spans="1:15" ht="12.75">
      <c r="A543" s="175"/>
      <c r="B543" s="178"/>
      <c r="C543" s="225" t="s">
        <v>1055</v>
      </c>
      <c r="D543" s="226"/>
      <c r="E543" s="179">
        <v>1.2197</v>
      </c>
      <c r="F543" s="180"/>
      <c r="G543" s="181"/>
      <c r="M543" s="177" t="s">
        <v>1055</v>
      </c>
      <c r="O543" s="167"/>
    </row>
    <row r="544" spans="1:15" ht="12.75">
      <c r="A544" s="175"/>
      <c r="B544" s="178"/>
      <c r="C544" s="225" t="s">
        <v>1056</v>
      </c>
      <c r="D544" s="226"/>
      <c r="E544" s="179">
        <v>0.7092</v>
      </c>
      <c r="F544" s="180"/>
      <c r="G544" s="181"/>
      <c r="M544" s="177" t="s">
        <v>1056</v>
      </c>
      <c r="O544" s="167"/>
    </row>
    <row r="545" spans="1:104" ht="12.75">
      <c r="A545" s="168">
        <v>191</v>
      </c>
      <c r="B545" s="169" t="s">
        <v>1057</v>
      </c>
      <c r="C545" s="170" t="s">
        <v>1058</v>
      </c>
      <c r="D545" s="171" t="s">
        <v>403</v>
      </c>
      <c r="E545" s="172">
        <v>125</v>
      </c>
      <c r="F545" s="172">
        <v>0</v>
      </c>
      <c r="G545" s="173">
        <f>E545*F545</f>
        <v>0</v>
      </c>
      <c r="O545" s="167">
        <v>2</v>
      </c>
      <c r="AA545" s="143">
        <v>12</v>
      </c>
      <c r="AB545" s="143">
        <v>0</v>
      </c>
      <c r="AC545" s="143">
        <v>982</v>
      </c>
      <c r="AZ545" s="143">
        <v>2</v>
      </c>
      <c r="BA545" s="143">
        <f>IF(AZ545=1,G545,0)</f>
        <v>0</v>
      </c>
      <c r="BB545" s="143">
        <f>IF(AZ545=2,G545,0)</f>
        <v>0</v>
      </c>
      <c r="BC545" s="143">
        <f>IF(AZ545=3,G545,0)</f>
        <v>0</v>
      </c>
      <c r="BD545" s="143">
        <f>IF(AZ545=4,G545,0)</f>
        <v>0</v>
      </c>
      <c r="BE545" s="143">
        <f>IF(AZ545=5,G545,0)</f>
        <v>0</v>
      </c>
      <c r="CA545" s="174">
        <v>12</v>
      </c>
      <c r="CB545" s="174">
        <v>0</v>
      </c>
      <c r="CZ545" s="143">
        <v>4E-05</v>
      </c>
    </row>
    <row r="546" spans="1:15" ht="12.75">
      <c r="A546" s="175"/>
      <c r="B546" s="176"/>
      <c r="C546" s="227" t="s">
        <v>1059</v>
      </c>
      <c r="D546" s="228"/>
      <c r="E546" s="228"/>
      <c r="F546" s="228"/>
      <c r="G546" s="229"/>
      <c r="L546" s="177" t="s">
        <v>1059</v>
      </c>
      <c r="O546" s="167">
        <v>3</v>
      </c>
    </row>
    <row r="547" spans="1:15" ht="12.75">
      <c r="A547" s="175"/>
      <c r="B547" s="178"/>
      <c r="C547" s="225" t="s">
        <v>1060</v>
      </c>
      <c r="D547" s="226"/>
      <c r="E547" s="179">
        <v>125</v>
      </c>
      <c r="F547" s="180"/>
      <c r="G547" s="181"/>
      <c r="M547" s="177" t="s">
        <v>1060</v>
      </c>
      <c r="O547" s="167"/>
    </row>
    <row r="548" spans="1:104" ht="12.75">
      <c r="A548" s="168">
        <v>192</v>
      </c>
      <c r="B548" s="169" t="s">
        <v>1061</v>
      </c>
      <c r="C548" s="170" t="s">
        <v>1062</v>
      </c>
      <c r="D548" s="171" t="s">
        <v>403</v>
      </c>
      <c r="E548" s="172">
        <v>6.3</v>
      </c>
      <c r="F548" s="172">
        <v>0</v>
      </c>
      <c r="G548" s="173">
        <f>E548*F548</f>
        <v>0</v>
      </c>
      <c r="O548" s="167">
        <v>2</v>
      </c>
      <c r="AA548" s="143">
        <v>12</v>
      </c>
      <c r="AB548" s="143">
        <v>0</v>
      </c>
      <c r="AC548" s="143">
        <v>985</v>
      </c>
      <c r="AZ548" s="143">
        <v>2</v>
      </c>
      <c r="BA548" s="143">
        <f>IF(AZ548=1,G548,0)</f>
        <v>0</v>
      </c>
      <c r="BB548" s="143">
        <f>IF(AZ548=2,G548,0)</f>
        <v>0</v>
      </c>
      <c r="BC548" s="143">
        <f>IF(AZ548=3,G548,0)</f>
        <v>0</v>
      </c>
      <c r="BD548" s="143">
        <f>IF(AZ548=4,G548,0)</f>
        <v>0</v>
      </c>
      <c r="BE548" s="143">
        <f>IF(AZ548=5,G548,0)</f>
        <v>0</v>
      </c>
      <c r="CA548" s="174">
        <v>12</v>
      </c>
      <c r="CB548" s="174">
        <v>0</v>
      </c>
      <c r="CZ548" s="143">
        <v>4E-05</v>
      </c>
    </row>
    <row r="549" spans="1:15" ht="12.75">
      <c r="A549" s="175"/>
      <c r="B549" s="176"/>
      <c r="C549" s="227" t="s">
        <v>1063</v>
      </c>
      <c r="D549" s="228"/>
      <c r="E549" s="228"/>
      <c r="F549" s="228"/>
      <c r="G549" s="229"/>
      <c r="L549" s="177" t="s">
        <v>1063</v>
      </c>
      <c r="O549" s="167">
        <v>3</v>
      </c>
    </row>
    <row r="550" spans="1:15" ht="12.75">
      <c r="A550" s="175"/>
      <c r="B550" s="176"/>
      <c r="C550" s="227" t="s">
        <v>1064</v>
      </c>
      <c r="D550" s="228"/>
      <c r="E550" s="228"/>
      <c r="F550" s="228"/>
      <c r="G550" s="229"/>
      <c r="L550" s="177" t="s">
        <v>1064</v>
      </c>
      <c r="O550" s="167">
        <v>3</v>
      </c>
    </row>
    <row r="551" spans="1:15" ht="12.75">
      <c r="A551" s="175"/>
      <c r="B551" s="178"/>
      <c r="C551" s="225" t="s">
        <v>1065</v>
      </c>
      <c r="D551" s="226"/>
      <c r="E551" s="179">
        <v>6.3</v>
      </c>
      <c r="F551" s="180"/>
      <c r="G551" s="181"/>
      <c r="M551" s="177" t="s">
        <v>1065</v>
      </c>
      <c r="O551" s="167"/>
    </row>
    <row r="552" spans="1:104" ht="12.75">
      <c r="A552" s="168">
        <v>193</v>
      </c>
      <c r="B552" s="169" t="s">
        <v>1066</v>
      </c>
      <c r="C552" s="170" t="s">
        <v>1067</v>
      </c>
      <c r="D552" s="171" t="s">
        <v>1068</v>
      </c>
      <c r="E552" s="172">
        <v>102.9</v>
      </c>
      <c r="F552" s="172">
        <v>0</v>
      </c>
      <c r="G552" s="173">
        <f>E552*F552</f>
        <v>0</v>
      </c>
      <c r="O552" s="167">
        <v>2</v>
      </c>
      <c r="AA552" s="143">
        <v>3</v>
      </c>
      <c r="AB552" s="143">
        <v>0</v>
      </c>
      <c r="AC552" s="143">
        <v>55399994</v>
      </c>
      <c r="AZ552" s="143">
        <v>2</v>
      </c>
      <c r="BA552" s="143">
        <f>IF(AZ552=1,G552,0)</f>
        <v>0</v>
      </c>
      <c r="BB552" s="143">
        <f>IF(AZ552=2,G552,0)</f>
        <v>0</v>
      </c>
      <c r="BC552" s="143">
        <f>IF(AZ552=3,G552,0)</f>
        <v>0</v>
      </c>
      <c r="BD552" s="143">
        <f>IF(AZ552=4,G552,0)</f>
        <v>0</v>
      </c>
      <c r="BE552" s="143">
        <f>IF(AZ552=5,G552,0)</f>
        <v>0</v>
      </c>
      <c r="CA552" s="174">
        <v>3</v>
      </c>
      <c r="CB552" s="174">
        <v>0</v>
      </c>
      <c r="CZ552" s="143">
        <v>0.001</v>
      </c>
    </row>
    <row r="553" spans="1:15" ht="12.75">
      <c r="A553" s="175"/>
      <c r="B553" s="178"/>
      <c r="C553" s="225" t="s">
        <v>1069</v>
      </c>
      <c r="D553" s="226"/>
      <c r="E553" s="179">
        <v>102.9</v>
      </c>
      <c r="F553" s="180"/>
      <c r="G553" s="181"/>
      <c r="M553" s="177" t="s">
        <v>1069</v>
      </c>
      <c r="O553" s="167"/>
    </row>
    <row r="554" spans="1:104" ht="12.75">
      <c r="A554" s="168">
        <v>194</v>
      </c>
      <c r="B554" s="169" t="s">
        <v>1070</v>
      </c>
      <c r="C554" s="170" t="s">
        <v>1071</v>
      </c>
      <c r="D554" s="171" t="s">
        <v>409</v>
      </c>
      <c r="E554" s="172">
        <v>0.114</v>
      </c>
      <c r="F554" s="172">
        <v>0</v>
      </c>
      <c r="G554" s="173">
        <f>E554*F554</f>
        <v>0</v>
      </c>
      <c r="O554" s="167">
        <v>2</v>
      </c>
      <c r="AA554" s="143">
        <v>3</v>
      </c>
      <c r="AB554" s="143">
        <v>0</v>
      </c>
      <c r="AC554" s="143">
        <v>60512687</v>
      </c>
      <c r="AZ554" s="143">
        <v>2</v>
      </c>
      <c r="BA554" s="143">
        <f>IF(AZ554=1,G554,0)</f>
        <v>0</v>
      </c>
      <c r="BB554" s="143">
        <f>IF(AZ554=2,G554,0)</f>
        <v>0</v>
      </c>
      <c r="BC554" s="143">
        <f>IF(AZ554=3,G554,0)</f>
        <v>0</v>
      </c>
      <c r="BD554" s="143">
        <f>IF(AZ554=4,G554,0)</f>
        <v>0</v>
      </c>
      <c r="BE554" s="143">
        <f>IF(AZ554=5,G554,0)</f>
        <v>0</v>
      </c>
      <c r="CA554" s="174">
        <v>3</v>
      </c>
      <c r="CB554" s="174">
        <v>0</v>
      </c>
      <c r="CZ554" s="143">
        <v>0.55</v>
      </c>
    </row>
    <row r="555" spans="1:15" ht="12.75">
      <c r="A555" s="175"/>
      <c r="B555" s="178"/>
      <c r="C555" s="225" t="s">
        <v>1072</v>
      </c>
      <c r="D555" s="226"/>
      <c r="E555" s="179">
        <v>0.114</v>
      </c>
      <c r="F555" s="180"/>
      <c r="G555" s="181"/>
      <c r="M555" s="177" t="s">
        <v>1072</v>
      </c>
      <c r="O555" s="167"/>
    </row>
    <row r="556" spans="1:104" ht="12.75">
      <c r="A556" s="168">
        <v>195</v>
      </c>
      <c r="B556" s="169" t="s">
        <v>1073</v>
      </c>
      <c r="C556" s="170" t="s">
        <v>1074</v>
      </c>
      <c r="D556" s="171" t="s">
        <v>409</v>
      </c>
      <c r="E556" s="172">
        <v>0.6266</v>
      </c>
      <c r="F556" s="172">
        <v>0</v>
      </c>
      <c r="G556" s="173">
        <f>E556*F556</f>
        <v>0</v>
      </c>
      <c r="O556" s="167">
        <v>2</v>
      </c>
      <c r="AA556" s="143">
        <v>3</v>
      </c>
      <c r="AB556" s="143">
        <v>9</v>
      </c>
      <c r="AC556" s="143">
        <v>60512695</v>
      </c>
      <c r="AZ556" s="143">
        <v>2</v>
      </c>
      <c r="BA556" s="143">
        <f>IF(AZ556=1,G556,0)</f>
        <v>0</v>
      </c>
      <c r="BB556" s="143">
        <f>IF(AZ556=2,G556,0)</f>
        <v>0</v>
      </c>
      <c r="BC556" s="143">
        <f>IF(AZ556=3,G556,0)</f>
        <v>0</v>
      </c>
      <c r="BD556" s="143">
        <f>IF(AZ556=4,G556,0)</f>
        <v>0</v>
      </c>
      <c r="BE556" s="143">
        <f>IF(AZ556=5,G556,0)</f>
        <v>0</v>
      </c>
      <c r="CA556" s="174">
        <v>3</v>
      </c>
      <c r="CB556" s="174">
        <v>9</v>
      </c>
      <c r="CZ556" s="143">
        <v>0.55</v>
      </c>
    </row>
    <row r="557" spans="1:15" ht="12.75">
      <c r="A557" s="175"/>
      <c r="B557" s="178"/>
      <c r="C557" s="225" t="s">
        <v>1075</v>
      </c>
      <c r="D557" s="226"/>
      <c r="E557" s="179">
        <v>0.6266</v>
      </c>
      <c r="F557" s="180"/>
      <c r="G557" s="181"/>
      <c r="M557" s="177" t="s">
        <v>1075</v>
      </c>
      <c r="O557" s="167"/>
    </row>
    <row r="558" spans="1:104" ht="12.75">
      <c r="A558" s="168">
        <v>196</v>
      </c>
      <c r="B558" s="169" t="s">
        <v>1076</v>
      </c>
      <c r="C558" s="170" t="s">
        <v>1077</v>
      </c>
      <c r="D558" s="171" t="s">
        <v>409</v>
      </c>
      <c r="E558" s="172">
        <v>3.4961</v>
      </c>
      <c r="F558" s="172">
        <v>0</v>
      </c>
      <c r="G558" s="173">
        <f>E558*F558</f>
        <v>0</v>
      </c>
      <c r="O558" s="167">
        <v>2</v>
      </c>
      <c r="AA558" s="143">
        <v>3</v>
      </c>
      <c r="AB558" s="143">
        <v>0</v>
      </c>
      <c r="AC558" s="143">
        <v>60515208</v>
      </c>
      <c r="AZ558" s="143">
        <v>2</v>
      </c>
      <c r="BA558" s="143">
        <f>IF(AZ558=1,G558,0)</f>
        <v>0</v>
      </c>
      <c r="BB558" s="143">
        <f>IF(AZ558=2,G558,0)</f>
        <v>0</v>
      </c>
      <c r="BC558" s="143">
        <f>IF(AZ558=3,G558,0)</f>
        <v>0</v>
      </c>
      <c r="BD558" s="143">
        <f>IF(AZ558=4,G558,0)</f>
        <v>0</v>
      </c>
      <c r="BE558" s="143">
        <f>IF(AZ558=5,G558,0)</f>
        <v>0</v>
      </c>
      <c r="CA558" s="174">
        <v>3</v>
      </c>
      <c r="CB558" s="174">
        <v>0</v>
      </c>
      <c r="CZ558" s="143">
        <v>0.55</v>
      </c>
    </row>
    <row r="559" spans="1:15" ht="12.75">
      <c r="A559" s="175"/>
      <c r="B559" s="178"/>
      <c r="C559" s="225" t="s">
        <v>1078</v>
      </c>
      <c r="D559" s="226"/>
      <c r="E559" s="179">
        <v>3.4961</v>
      </c>
      <c r="F559" s="180"/>
      <c r="G559" s="181"/>
      <c r="M559" s="177" t="s">
        <v>1078</v>
      </c>
      <c r="O559" s="167"/>
    </row>
    <row r="560" spans="1:104" ht="12.75">
      <c r="A560" s="168">
        <v>197</v>
      </c>
      <c r="B560" s="169" t="s">
        <v>1079</v>
      </c>
      <c r="C560" s="170" t="s">
        <v>1080</v>
      </c>
      <c r="D560" s="171" t="s">
        <v>409</v>
      </c>
      <c r="E560" s="172">
        <v>0.2526</v>
      </c>
      <c r="F560" s="172">
        <v>0</v>
      </c>
      <c r="G560" s="173">
        <f>E560*F560</f>
        <v>0</v>
      </c>
      <c r="O560" s="167">
        <v>2</v>
      </c>
      <c r="AA560" s="143">
        <v>3</v>
      </c>
      <c r="AB560" s="143">
        <v>0</v>
      </c>
      <c r="AC560" s="143">
        <v>60515214</v>
      </c>
      <c r="AZ560" s="143">
        <v>2</v>
      </c>
      <c r="BA560" s="143">
        <f>IF(AZ560=1,G560,0)</f>
        <v>0</v>
      </c>
      <c r="BB560" s="143">
        <f>IF(AZ560=2,G560,0)</f>
        <v>0</v>
      </c>
      <c r="BC560" s="143">
        <f>IF(AZ560=3,G560,0)</f>
        <v>0</v>
      </c>
      <c r="BD560" s="143">
        <f>IF(AZ560=4,G560,0)</f>
        <v>0</v>
      </c>
      <c r="BE560" s="143">
        <f>IF(AZ560=5,G560,0)</f>
        <v>0</v>
      </c>
      <c r="CA560" s="174">
        <v>3</v>
      </c>
      <c r="CB560" s="174">
        <v>0</v>
      </c>
      <c r="CZ560" s="143">
        <v>0.55</v>
      </c>
    </row>
    <row r="561" spans="1:15" ht="12.75">
      <c r="A561" s="175"/>
      <c r="B561" s="178"/>
      <c r="C561" s="225" t="s">
        <v>1081</v>
      </c>
      <c r="D561" s="226"/>
      <c r="E561" s="179">
        <v>0.2526</v>
      </c>
      <c r="F561" s="180"/>
      <c r="G561" s="181"/>
      <c r="M561" s="177" t="s">
        <v>1081</v>
      </c>
      <c r="O561" s="167"/>
    </row>
    <row r="562" spans="1:104" ht="12.75">
      <c r="A562" s="168">
        <v>198</v>
      </c>
      <c r="B562" s="169" t="s">
        <v>1082</v>
      </c>
      <c r="C562" s="170" t="s">
        <v>1083</v>
      </c>
      <c r="D562" s="171" t="s">
        <v>409</v>
      </c>
      <c r="E562" s="172">
        <v>1.1286</v>
      </c>
      <c r="F562" s="172">
        <v>0</v>
      </c>
      <c r="G562" s="173">
        <f>E562*F562</f>
        <v>0</v>
      </c>
      <c r="O562" s="167">
        <v>2</v>
      </c>
      <c r="AA562" s="143">
        <v>3</v>
      </c>
      <c r="AB562" s="143">
        <v>0</v>
      </c>
      <c r="AC562" s="143">
        <v>60515226</v>
      </c>
      <c r="AZ562" s="143">
        <v>2</v>
      </c>
      <c r="BA562" s="143">
        <f>IF(AZ562=1,G562,0)</f>
        <v>0</v>
      </c>
      <c r="BB562" s="143">
        <f>IF(AZ562=2,G562,0)</f>
        <v>0</v>
      </c>
      <c r="BC562" s="143">
        <f>IF(AZ562=3,G562,0)</f>
        <v>0</v>
      </c>
      <c r="BD562" s="143">
        <f>IF(AZ562=4,G562,0)</f>
        <v>0</v>
      </c>
      <c r="BE562" s="143">
        <f>IF(AZ562=5,G562,0)</f>
        <v>0</v>
      </c>
      <c r="CA562" s="174">
        <v>3</v>
      </c>
      <c r="CB562" s="174">
        <v>0</v>
      </c>
      <c r="CZ562" s="143">
        <v>0.55</v>
      </c>
    </row>
    <row r="563" spans="1:15" ht="22.5">
      <c r="A563" s="175"/>
      <c r="B563" s="178"/>
      <c r="C563" s="225" t="s">
        <v>1084</v>
      </c>
      <c r="D563" s="226"/>
      <c r="E563" s="179">
        <v>1.1286</v>
      </c>
      <c r="F563" s="180"/>
      <c r="G563" s="181"/>
      <c r="M563" s="177" t="s">
        <v>1084</v>
      </c>
      <c r="O563" s="167"/>
    </row>
    <row r="564" spans="1:104" ht="12.75">
      <c r="A564" s="168">
        <v>199</v>
      </c>
      <c r="B564" s="169" t="s">
        <v>1085</v>
      </c>
      <c r="C564" s="170" t="s">
        <v>1086</v>
      </c>
      <c r="D564" s="171" t="s">
        <v>409</v>
      </c>
      <c r="E564" s="172">
        <v>1.1817</v>
      </c>
      <c r="F564" s="172">
        <v>0</v>
      </c>
      <c r="G564" s="173">
        <f>E564*F564</f>
        <v>0</v>
      </c>
      <c r="O564" s="167">
        <v>2</v>
      </c>
      <c r="AA564" s="143">
        <v>3</v>
      </c>
      <c r="AB564" s="143">
        <v>0</v>
      </c>
      <c r="AC564" s="143">
        <v>60515256</v>
      </c>
      <c r="AZ564" s="143">
        <v>2</v>
      </c>
      <c r="BA564" s="143">
        <f>IF(AZ564=1,G564,0)</f>
        <v>0</v>
      </c>
      <c r="BB564" s="143">
        <f>IF(AZ564=2,G564,0)</f>
        <v>0</v>
      </c>
      <c r="BC564" s="143">
        <f>IF(AZ564=3,G564,0)</f>
        <v>0</v>
      </c>
      <c r="BD564" s="143">
        <f>IF(AZ564=4,G564,0)</f>
        <v>0</v>
      </c>
      <c r="BE564" s="143">
        <f>IF(AZ564=5,G564,0)</f>
        <v>0</v>
      </c>
      <c r="CA564" s="174">
        <v>3</v>
      </c>
      <c r="CB564" s="174">
        <v>0</v>
      </c>
      <c r="CZ564" s="143">
        <v>0.55</v>
      </c>
    </row>
    <row r="565" spans="1:15" ht="12.75">
      <c r="A565" s="175"/>
      <c r="B565" s="178"/>
      <c r="C565" s="225" t="s">
        <v>1087</v>
      </c>
      <c r="D565" s="226"/>
      <c r="E565" s="179">
        <v>1.1817</v>
      </c>
      <c r="F565" s="180"/>
      <c r="G565" s="181"/>
      <c r="M565" s="177" t="s">
        <v>1087</v>
      </c>
      <c r="O565" s="167"/>
    </row>
    <row r="566" spans="1:104" ht="12.75">
      <c r="A566" s="168">
        <v>200</v>
      </c>
      <c r="B566" s="169" t="s">
        <v>1088</v>
      </c>
      <c r="C566" s="170" t="s">
        <v>1089</v>
      </c>
      <c r="D566" s="171" t="s">
        <v>409</v>
      </c>
      <c r="E566" s="172">
        <v>0.5346</v>
      </c>
      <c r="F566" s="172">
        <v>0</v>
      </c>
      <c r="G566" s="173">
        <f>E566*F566</f>
        <v>0</v>
      </c>
      <c r="O566" s="167">
        <v>2</v>
      </c>
      <c r="AA566" s="143">
        <v>3</v>
      </c>
      <c r="AB566" s="143">
        <v>0</v>
      </c>
      <c r="AC566" s="143">
        <v>60515268</v>
      </c>
      <c r="AZ566" s="143">
        <v>2</v>
      </c>
      <c r="BA566" s="143">
        <f>IF(AZ566=1,G566,0)</f>
        <v>0</v>
      </c>
      <c r="BB566" s="143">
        <f>IF(AZ566=2,G566,0)</f>
        <v>0</v>
      </c>
      <c r="BC566" s="143">
        <f>IF(AZ566=3,G566,0)</f>
        <v>0</v>
      </c>
      <c r="BD566" s="143">
        <f>IF(AZ566=4,G566,0)</f>
        <v>0</v>
      </c>
      <c r="BE566" s="143">
        <f>IF(AZ566=5,G566,0)</f>
        <v>0</v>
      </c>
      <c r="CA566" s="174">
        <v>3</v>
      </c>
      <c r="CB566" s="174">
        <v>0</v>
      </c>
      <c r="CZ566" s="143">
        <v>0.55</v>
      </c>
    </row>
    <row r="567" spans="1:15" ht="12.75">
      <c r="A567" s="175"/>
      <c r="B567" s="178"/>
      <c r="C567" s="225" t="s">
        <v>1090</v>
      </c>
      <c r="D567" s="226"/>
      <c r="E567" s="179">
        <v>0.5346</v>
      </c>
      <c r="F567" s="180"/>
      <c r="G567" s="181"/>
      <c r="M567" s="177" t="s">
        <v>1090</v>
      </c>
      <c r="O567" s="167"/>
    </row>
    <row r="568" spans="1:104" ht="12.75">
      <c r="A568" s="168">
        <v>201</v>
      </c>
      <c r="B568" s="169" t="s">
        <v>1091</v>
      </c>
      <c r="C568" s="170" t="s">
        <v>1092</v>
      </c>
      <c r="D568" s="171" t="s">
        <v>409</v>
      </c>
      <c r="E568" s="172">
        <v>1.2783</v>
      </c>
      <c r="F568" s="172">
        <v>0</v>
      </c>
      <c r="G568" s="173">
        <f>E568*F568</f>
        <v>0</v>
      </c>
      <c r="O568" s="167">
        <v>2</v>
      </c>
      <c r="AA568" s="143">
        <v>3</v>
      </c>
      <c r="AB568" s="143">
        <v>0</v>
      </c>
      <c r="AC568" s="143">
        <v>60515274</v>
      </c>
      <c r="AZ568" s="143">
        <v>2</v>
      </c>
      <c r="BA568" s="143">
        <f>IF(AZ568=1,G568,0)</f>
        <v>0</v>
      </c>
      <c r="BB568" s="143">
        <f>IF(AZ568=2,G568,0)</f>
        <v>0</v>
      </c>
      <c r="BC568" s="143">
        <f>IF(AZ568=3,G568,0)</f>
        <v>0</v>
      </c>
      <c r="BD568" s="143">
        <f>IF(AZ568=4,G568,0)</f>
        <v>0</v>
      </c>
      <c r="BE568" s="143">
        <f>IF(AZ568=5,G568,0)</f>
        <v>0</v>
      </c>
      <c r="CA568" s="174">
        <v>3</v>
      </c>
      <c r="CB568" s="174">
        <v>0</v>
      </c>
      <c r="CZ568" s="143">
        <v>0.55</v>
      </c>
    </row>
    <row r="569" spans="1:15" ht="12.75">
      <c r="A569" s="175"/>
      <c r="B569" s="178"/>
      <c r="C569" s="225" t="s">
        <v>1093</v>
      </c>
      <c r="D569" s="226"/>
      <c r="E569" s="179">
        <v>1.2783</v>
      </c>
      <c r="F569" s="180"/>
      <c r="G569" s="181"/>
      <c r="M569" s="177" t="s">
        <v>1093</v>
      </c>
      <c r="O569" s="167"/>
    </row>
    <row r="570" spans="1:104" ht="12.75">
      <c r="A570" s="168">
        <v>202</v>
      </c>
      <c r="B570" s="169" t="s">
        <v>1094</v>
      </c>
      <c r="C570" s="170" t="s">
        <v>1095</v>
      </c>
      <c r="D570" s="171" t="s">
        <v>409</v>
      </c>
      <c r="E570" s="172">
        <v>0.9322</v>
      </c>
      <c r="F570" s="172">
        <v>0</v>
      </c>
      <c r="G570" s="173">
        <f>E570*F570</f>
        <v>0</v>
      </c>
      <c r="O570" s="167">
        <v>2</v>
      </c>
      <c r="AA570" s="143">
        <v>3</v>
      </c>
      <c r="AB570" s="143">
        <v>7</v>
      </c>
      <c r="AC570" s="143">
        <v>60517111</v>
      </c>
      <c r="AZ570" s="143">
        <v>2</v>
      </c>
      <c r="BA570" s="143">
        <f>IF(AZ570=1,G570,0)</f>
        <v>0</v>
      </c>
      <c r="BB570" s="143">
        <f>IF(AZ570=2,G570,0)</f>
        <v>0</v>
      </c>
      <c r="BC570" s="143">
        <f>IF(AZ570=3,G570,0)</f>
        <v>0</v>
      </c>
      <c r="BD570" s="143">
        <f>IF(AZ570=4,G570,0)</f>
        <v>0</v>
      </c>
      <c r="BE570" s="143">
        <f>IF(AZ570=5,G570,0)</f>
        <v>0</v>
      </c>
      <c r="CA570" s="174">
        <v>3</v>
      </c>
      <c r="CB570" s="174">
        <v>7</v>
      </c>
      <c r="CZ570" s="143">
        <v>0.55</v>
      </c>
    </row>
    <row r="571" spans="1:15" ht="12.75">
      <c r="A571" s="175"/>
      <c r="B571" s="178"/>
      <c r="C571" s="225" t="s">
        <v>1096</v>
      </c>
      <c r="D571" s="226"/>
      <c r="E571" s="179">
        <v>0.9322</v>
      </c>
      <c r="F571" s="180"/>
      <c r="G571" s="181"/>
      <c r="M571" s="177" t="s">
        <v>1096</v>
      </c>
      <c r="O571" s="167"/>
    </row>
    <row r="572" spans="1:104" ht="12.75">
      <c r="A572" s="168">
        <v>203</v>
      </c>
      <c r="B572" s="169" t="s">
        <v>1097</v>
      </c>
      <c r="C572" s="170" t="s">
        <v>1098</v>
      </c>
      <c r="D572" s="171" t="s">
        <v>378</v>
      </c>
      <c r="E572" s="172"/>
      <c r="F572" s="172">
        <v>0</v>
      </c>
      <c r="G572" s="173">
        <f>E572*F572</f>
        <v>0</v>
      </c>
      <c r="O572" s="167">
        <v>2</v>
      </c>
      <c r="AA572" s="143">
        <v>7</v>
      </c>
      <c r="AB572" s="143">
        <v>1002</v>
      </c>
      <c r="AC572" s="143">
        <v>5</v>
      </c>
      <c r="AZ572" s="143">
        <v>2</v>
      </c>
      <c r="BA572" s="143">
        <f>IF(AZ572=1,G572,0)</f>
        <v>0</v>
      </c>
      <c r="BB572" s="143">
        <f>IF(AZ572=2,G572,0)</f>
        <v>0</v>
      </c>
      <c r="BC572" s="143">
        <f>IF(AZ572=3,G572,0)</f>
        <v>0</v>
      </c>
      <c r="BD572" s="143">
        <f>IF(AZ572=4,G572,0)</f>
        <v>0</v>
      </c>
      <c r="BE572" s="143">
        <f>IF(AZ572=5,G572,0)</f>
        <v>0</v>
      </c>
      <c r="CA572" s="174">
        <v>7</v>
      </c>
      <c r="CB572" s="174">
        <v>1002</v>
      </c>
      <c r="CZ572" s="143">
        <v>0</v>
      </c>
    </row>
    <row r="573" spans="1:57" ht="12.75">
      <c r="A573" s="182"/>
      <c r="B573" s="183" t="s">
        <v>392</v>
      </c>
      <c r="C573" s="184" t="str">
        <f>CONCATENATE(B466," ",C466)</f>
        <v>762 Konstrukce tesařské</v>
      </c>
      <c r="D573" s="185"/>
      <c r="E573" s="186"/>
      <c r="F573" s="187"/>
      <c r="G573" s="188">
        <f>SUM(G466:G572)</f>
        <v>0</v>
      </c>
      <c r="O573" s="167">
        <v>4</v>
      </c>
      <c r="BA573" s="189">
        <f>SUM(BA466:BA572)</f>
        <v>0</v>
      </c>
      <c r="BB573" s="189">
        <f>SUM(BB466:BB572)</f>
        <v>0</v>
      </c>
      <c r="BC573" s="189">
        <f>SUM(BC466:BC572)</f>
        <v>0</v>
      </c>
      <c r="BD573" s="189">
        <f>SUM(BD466:BD572)</f>
        <v>0</v>
      </c>
      <c r="BE573" s="189">
        <f>SUM(BE466:BE572)</f>
        <v>0</v>
      </c>
    </row>
    <row r="574" spans="1:15" ht="12.75">
      <c r="A574" s="160" t="s">
        <v>389</v>
      </c>
      <c r="B574" s="161" t="s">
        <v>1099</v>
      </c>
      <c r="C574" s="162" t="s">
        <v>1100</v>
      </c>
      <c r="D574" s="163"/>
      <c r="E574" s="164"/>
      <c r="F574" s="164"/>
      <c r="G574" s="165"/>
      <c r="H574" s="166"/>
      <c r="I574" s="166"/>
      <c r="O574" s="167">
        <v>1</v>
      </c>
    </row>
    <row r="575" spans="1:104" ht="12.75">
      <c r="A575" s="168">
        <v>204</v>
      </c>
      <c r="B575" s="169" t="s">
        <v>1101</v>
      </c>
      <c r="C575" s="170" t="s">
        <v>1102</v>
      </c>
      <c r="D575" s="171" t="s">
        <v>520</v>
      </c>
      <c r="E575" s="172">
        <v>12.2</v>
      </c>
      <c r="F575" s="172">
        <v>0</v>
      </c>
      <c r="G575" s="173">
        <f>E575*F575</f>
        <v>0</v>
      </c>
      <c r="O575" s="167">
        <v>2</v>
      </c>
      <c r="AA575" s="143">
        <v>1</v>
      </c>
      <c r="AB575" s="143">
        <v>7</v>
      </c>
      <c r="AC575" s="143">
        <v>7</v>
      </c>
      <c r="AZ575" s="143">
        <v>2</v>
      </c>
      <c r="BA575" s="143">
        <f>IF(AZ575=1,G575,0)</f>
        <v>0</v>
      </c>
      <c r="BB575" s="143">
        <f>IF(AZ575=2,G575,0)</f>
        <v>0</v>
      </c>
      <c r="BC575" s="143">
        <f>IF(AZ575=3,G575,0)</f>
        <v>0</v>
      </c>
      <c r="BD575" s="143">
        <f>IF(AZ575=4,G575,0)</f>
        <v>0</v>
      </c>
      <c r="BE575" s="143">
        <f>IF(AZ575=5,G575,0)</f>
        <v>0</v>
      </c>
      <c r="CA575" s="174">
        <v>1</v>
      </c>
      <c r="CB575" s="174">
        <v>7</v>
      </c>
      <c r="CZ575" s="143">
        <v>0.00014</v>
      </c>
    </row>
    <row r="576" spans="1:15" ht="12.75">
      <c r="A576" s="175"/>
      <c r="B576" s="176"/>
      <c r="C576" s="227" t="s">
        <v>1103</v>
      </c>
      <c r="D576" s="228"/>
      <c r="E576" s="228"/>
      <c r="F576" s="228"/>
      <c r="G576" s="229"/>
      <c r="L576" s="177" t="s">
        <v>1103</v>
      </c>
      <c r="O576" s="167">
        <v>3</v>
      </c>
    </row>
    <row r="577" spans="1:15" ht="12.75">
      <c r="A577" s="175"/>
      <c r="B577" s="178"/>
      <c r="C577" s="225" t="s">
        <v>1104</v>
      </c>
      <c r="D577" s="226"/>
      <c r="E577" s="179">
        <v>0</v>
      </c>
      <c r="F577" s="180"/>
      <c r="G577" s="181"/>
      <c r="M577" s="177" t="s">
        <v>1104</v>
      </c>
      <c r="O577" s="167"/>
    </row>
    <row r="578" spans="1:15" ht="12.75">
      <c r="A578" s="175"/>
      <c r="B578" s="178"/>
      <c r="C578" s="225" t="s">
        <v>1105</v>
      </c>
      <c r="D578" s="226"/>
      <c r="E578" s="179">
        <v>4.7</v>
      </c>
      <c r="F578" s="180"/>
      <c r="G578" s="181"/>
      <c r="M578" s="177" t="s">
        <v>1105</v>
      </c>
      <c r="O578" s="167"/>
    </row>
    <row r="579" spans="1:15" ht="12.75">
      <c r="A579" s="175"/>
      <c r="B579" s="178"/>
      <c r="C579" s="225" t="s">
        <v>1106</v>
      </c>
      <c r="D579" s="226"/>
      <c r="E579" s="179">
        <v>7.5</v>
      </c>
      <c r="F579" s="180"/>
      <c r="G579" s="181"/>
      <c r="M579" s="177" t="s">
        <v>1106</v>
      </c>
      <c r="O579" s="167"/>
    </row>
    <row r="580" spans="1:104" ht="12.75">
      <c r="A580" s="168">
        <v>205</v>
      </c>
      <c r="B580" s="169" t="s">
        <v>1107</v>
      </c>
      <c r="C580" s="170" t="s">
        <v>1108</v>
      </c>
      <c r="D580" s="171" t="s">
        <v>403</v>
      </c>
      <c r="E580" s="172">
        <v>147.58</v>
      </c>
      <c r="F580" s="172">
        <v>0</v>
      </c>
      <c r="G580" s="173">
        <f>E580*F580</f>
        <v>0</v>
      </c>
      <c r="O580" s="167">
        <v>2</v>
      </c>
      <c r="AA580" s="143">
        <v>1</v>
      </c>
      <c r="AB580" s="143">
        <v>7</v>
      </c>
      <c r="AC580" s="143">
        <v>7</v>
      </c>
      <c r="AZ580" s="143">
        <v>2</v>
      </c>
      <c r="BA580" s="143">
        <f>IF(AZ580=1,G580,0)</f>
        <v>0</v>
      </c>
      <c r="BB580" s="143">
        <f>IF(AZ580=2,G580,0)</f>
        <v>0</v>
      </c>
      <c r="BC580" s="143">
        <f>IF(AZ580=3,G580,0)</f>
        <v>0</v>
      </c>
      <c r="BD580" s="143">
        <f>IF(AZ580=4,G580,0)</f>
        <v>0</v>
      </c>
      <c r="BE580" s="143">
        <f>IF(AZ580=5,G580,0)</f>
        <v>0</v>
      </c>
      <c r="CA580" s="174">
        <v>1</v>
      </c>
      <c r="CB580" s="174">
        <v>7</v>
      </c>
      <c r="CZ580" s="143">
        <v>0</v>
      </c>
    </row>
    <row r="581" spans="1:15" ht="12.75">
      <c r="A581" s="175"/>
      <c r="B581" s="176"/>
      <c r="C581" s="227" t="s">
        <v>1109</v>
      </c>
      <c r="D581" s="228"/>
      <c r="E581" s="228"/>
      <c r="F581" s="228"/>
      <c r="G581" s="229"/>
      <c r="L581" s="177" t="s">
        <v>1109</v>
      </c>
      <c r="O581" s="167">
        <v>3</v>
      </c>
    </row>
    <row r="582" spans="1:15" ht="12.75">
      <c r="A582" s="175"/>
      <c r="B582" s="176"/>
      <c r="C582" s="227" t="s">
        <v>1110</v>
      </c>
      <c r="D582" s="228"/>
      <c r="E582" s="228"/>
      <c r="F582" s="228"/>
      <c r="G582" s="229"/>
      <c r="L582" s="177" t="s">
        <v>1110</v>
      </c>
      <c r="O582" s="167">
        <v>3</v>
      </c>
    </row>
    <row r="583" spans="1:15" ht="22.5">
      <c r="A583" s="175"/>
      <c r="B583" s="178"/>
      <c r="C583" s="225" t="s">
        <v>1111</v>
      </c>
      <c r="D583" s="226"/>
      <c r="E583" s="179">
        <v>147.58</v>
      </c>
      <c r="F583" s="180"/>
      <c r="G583" s="181"/>
      <c r="M583" s="177" t="s">
        <v>1111</v>
      </c>
      <c r="O583" s="167"/>
    </row>
    <row r="584" spans="1:104" ht="12.75">
      <c r="A584" s="168">
        <v>206</v>
      </c>
      <c r="B584" s="169" t="s">
        <v>1112</v>
      </c>
      <c r="C584" s="170" t="s">
        <v>1113</v>
      </c>
      <c r="D584" s="171" t="s">
        <v>520</v>
      </c>
      <c r="E584" s="172">
        <v>39.2</v>
      </c>
      <c r="F584" s="172">
        <v>0</v>
      </c>
      <c r="G584" s="173">
        <f>E584*F584</f>
        <v>0</v>
      </c>
      <c r="O584" s="167">
        <v>2</v>
      </c>
      <c r="AA584" s="143">
        <v>1</v>
      </c>
      <c r="AB584" s="143">
        <v>7</v>
      </c>
      <c r="AC584" s="143">
        <v>7</v>
      </c>
      <c r="AZ584" s="143">
        <v>2</v>
      </c>
      <c r="BA584" s="143">
        <f>IF(AZ584=1,G584,0)</f>
        <v>0</v>
      </c>
      <c r="BB584" s="143">
        <f>IF(AZ584=2,G584,0)</f>
        <v>0</v>
      </c>
      <c r="BC584" s="143">
        <f>IF(AZ584=3,G584,0)</f>
        <v>0</v>
      </c>
      <c r="BD584" s="143">
        <f>IF(AZ584=4,G584,0)</f>
        <v>0</v>
      </c>
      <c r="BE584" s="143">
        <f>IF(AZ584=5,G584,0)</f>
        <v>0</v>
      </c>
      <c r="CA584" s="174">
        <v>1</v>
      </c>
      <c r="CB584" s="174">
        <v>7</v>
      </c>
      <c r="CZ584" s="143">
        <v>0</v>
      </c>
    </row>
    <row r="585" spans="1:15" ht="12.75">
      <c r="A585" s="175"/>
      <c r="B585" s="176"/>
      <c r="C585" s="227" t="s">
        <v>1114</v>
      </c>
      <c r="D585" s="228"/>
      <c r="E585" s="228"/>
      <c r="F585" s="228"/>
      <c r="G585" s="229"/>
      <c r="L585" s="177" t="s">
        <v>1114</v>
      </c>
      <c r="O585" s="167">
        <v>3</v>
      </c>
    </row>
    <row r="586" spans="1:15" ht="12.75">
      <c r="A586" s="175"/>
      <c r="B586" s="178"/>
      <c r="C586" s="225" t="s">
        <v>1115</v>
      </c>
      <c r="D586" s="226"/>
      <c r="E586" s="179">
        <v>39.2</v>
      </c>
      <c r="F586" s="180"/>
      <c r="G586" s="181"/>
      <c r="M586" s="177" t="s">
        <v>1115</v>
      </c>
      <c r="O586" s="167"/>
    </row>
    <row r="587" spans="1:104" ht="12.75">
      <c r="A587" s="168">
        <v>207</v>
      </c>
      <c r="B587" s="169" t="s">
        <v>1116</v>
      </c>
      <c r="C587" s="170" t="s">
        <v>1117</v>
      </c>
      <c r="D587" s="171" t="s">
        <v>415</v>
      </c>
      <c r="E587" s="172">
        <v>3</v>
      </c>
      <c r="F587" s="172">
        <v>0</v>
      </c>
      <c r="G587" s="173">
        <f>E587*F587</f>
        <v>0</v>
      </c>
      <c r="O587" s="167">
        <v>2</v>
      </c>
      <c r="AA587" s="143">
        <v>1</v>
      </c>
      <c r="AB587" s="143">
        <v>7</v>
      </c>
      <c r="AC587" s="143">
        <v>7</v>
      </c>
      <c r="AZ587" s="143">
        <v>2</v>
      </c>
      <c r="BA587" s="143">
        <f>IF(AZ587=1,G587,0)</f>
        <v>0</v>
      </c>
      <c r="BB587" s="143">
        <f>IF(AZ587=2,G587,0)</f>
        <v>0</v>
      </c>
      <c r="BC587" s="143">
        <f>IF(AZ587=3,G587,0)</f>
        <v>0</v>
      </c>
      <c r="BD587" s="143">
        <f>IF(AZ587=4,G587,0)</f>
        <v>0</v>
      </c>
      <c r="BE587" s="143">
        <f>IF(AZ587=5,G587,0)</f>
        <v>0</v>
      </c>
      <c r="CA587" s="174">
        <v>1</v>
      </c>
      <c r="CB587" s="174">
        <v>7</v>
      </c>
      <c r="CZ587" s="143">
        <v>0</v>
      </c>
    </row>
    <row r="588" spans="1:15" ht="12.75">
      <c r="A588" s="175"/>
      <c r="B588" s="178"/>
      <c r="C588" s="225" t="s">
        <v>1118</v>
      </c>
      <c r="D588" s="226"/>
      <c r="E588" s="179">
        <v>0</v>
      </c>
      <c r="F588" s="180"/>
      <c r="G588" s="181"/>
      <c r="M588" s="177" t="s">
        <v>1118</v>
      </c>
      <c r="O588" s="167"/>
    </row>
    <row r="589" spans="1:15" ht="12.75">
      <c r="A589" s="175"/>
      <c r="B589" s="178"/>
      <c r="C589" s="225" t="s">
        <v>411</v>
      </c>
      <c r="D589" s="226"/>
      <c r="E589" s="179">
        <v>3</v>
      </c>
      <c r="F589" s="180"/>
      <c r="G589" s="181"/>
      <c r="M589" s="177">
        <v>3</v>
      </c>
      <c r="O589" s="167"/>
    </row>
    <row r="590" spans="1:104" ht="12.75">
      <c r="A590" s="168">
        <v>208</v>
      </c>
      <c r="B590" s="169" t="s">
        <v>1119</v>
      </c>
      <c r="C590" s="170" t="s">
        <v>1120</v>
      </c>
      <c r="D590" s="171" t="s">
        <v>520</v>
      </c>
      <c r="E590" s="172">
        <v>10</v>
      </c>
      <c r="F590" s="172">
        <v>0</v>
      </c>
      <c r="G590" s="173">
        <f>E590*F590</f>
        <v>0</v>
      </c>
      <c r="O590" s="167">
        <v>2</v>
      </c>
      <c r="AA590" s="143">
        <v>1</v>
      </c>
      <c r="AB590" s="143">
        <v>7</v>
      </c>
      <c r="AC590" s="143">
        <v>7</v>
      </c>
      <c r="AZ590" s="143">
        <v>2</v>
      </c>
      <c r="BA590" s="143">
        <f>IF(AZ590=1,G590,0)</f>
        <v>0</v>
      </c>
      <c r="BB590" s="143">
        <f>IF(AZ590=2,G590,0)</f>
        <v>0</v>
      </c>
      <c r="BC590" s="143">
        <f>IF(AZ590=3,G590,0)</f>
        <v>0</v>
      </c>
      <c r="BD590" s="143">
        <f>IF(AZ590=4,G590,0)</f>
        <v>0</v>
      </c>
      <c r="BE590" s="143">
        <f>IF(AZ590=5,G590,0)</f>
        <v>0</v>
      </c>
      <c r="CA590" s="174">
        <v>1</v>
      </c>
      <c r="CB590" s="174">
        <v>7</v>
      </c>
      <c r="CZ590" s="143">
        <v>0</v>
      </c>
    </row>
    <row r="591" spans="1:15" ht="12.75">
      <c r="A591" s="175"/>
      <c r="B591" s="176"/>
      <c r="C591" s="227" t="s">
        <v>1121</v>
      </c>
      <c r="D591" s="228"/>
      <c r="E591" s="228"/>
      <c r="F591" s="228"/>
      <c r="G591" s="229"/>
      <c r="L591" s="177" t="s">
        <v>1121</v>
      </c>
      <c r="O591" s="167">
        <v>3</v>
      </c>
    </row>
    <row r="592" spans="1:15" ht="12.75">
      <c r="A592" s="175"/>
      <c r="B592" s="178"/>
      <c r="C592" s="225" t="s">
        <v>1122</v>
      </c>
      <c r="D592" s="226"/>
      <c r="E592" s="179">
        <v>9</v>
      </c>
      <c r="F592" s="180"/>
      <c r="G592" s="181"/>
      <c r="M592" s="177" t="s">
        <v>1122</v>
      </c>
      <c r="O592" s="167"/>
    </row>
    <row r="593" spans="1:15" ht="12.75">
      <c r="A593" s="175"/>
      <c r="B593" s="178"/>
      <c r="C593" s="225" t="s">
        <v>1123</v>
      </c>
      <c r="D593" s="226"/>
      <c r="E593" s="179">
        <v>1</v>
      </c>
      <c r="F593" s="180"/>
      <c r="G593" s="181"/>
      <c r="M593" s="177" t="s">
        <v>1123</v>
      </c>
      <c r="O593" s="167"/>
    </row>
    <row r="594" spans="1:104" ht="12.75">
      <c r="A594" s="168">
        <v>209</v>
      </c>
      <c r="B594" s="169" t="s">
        <v>1124</v>
      </c>
      <c r="C594" s="170" t="s">
        <v>1125</v>
      </c>
      <c r="D594" s="171" t="s">
        <v>520</v>
      </c>
      <c r="E594" s="172">
        <v>38</v>
      </c>
      <c r="F594" s="172">
        <v>0</v>
      </c>
      <c r="G594" s="173">
        <f>E594*F594</f>
        <v>0</v>
      </c>
      <c r="O594" s="167">
        <v>2</v>
      </c>
      <c r="AA594" s="143">
        <v>1</v>
      </c>
      <c r="AB594" s="143">
        <v>7</v>
      </c>
      <c r="AC594" s="143">
        <v>7</v>
      </c>
      <c r="AZ594" s="143">
        <v>2</v>
      </c>
      <c r="BA594" s="143">
        <f>IF(AZ594=1,G594,0)</f>
        <v>0</v>
      </c>
      <c r="BB594" s="143">
        <f>IF(AZ594=2,G594,0)</f>
        <v>0</v>
      </c>
      <c r="BC594" s="143">
        <f>IF(AZ594=3,G594,0)</f>
        <v>0</v>
      </c>
      <c r="BD594" s="143">
        <f>IF(AZ594=4,G594,0)</f>
        <v>0</v>
      </c>
      <c r="BE594" s="143">
        <f>IF(AZ594=5,G594,0)</f>
        <v>0</v>
      </c>
      <c r="CA594" s="174">
        <v>1</v>
      </c>
      <c r="CB594" s="174">
        <v>7</v>
      </c>
      <c r="CZ594" s="143">
        <v>0.0033</v>
      </c>
    </row>
    <row r="595" spans="1:15" ht="12.75">
      <c r="A595" s="175"/>
      <c r="B595" s="176"/>
      <c r="C595" s="227" t="s">
        <v>1103</v>
      </c>
      <c r="D595" s="228"/>
      <c r="E595" s="228"/>
      <c r="F595" s="228"/>
      <c r="G595" s="229"/>
      <c r="L595" s="177" t="s">
        <v>1103</v>
      </c>
      <c r="O595" s="167">
        <v>3</v>
      </c>
    </row>
    <row r="596" spans="1:15" ht="12.75">
      <c r="A596" s="175"/>
      <c r="B596" s="178"/>
      <c r="C596" s="225" t="s">
        <v>1104</v>
      </c>
      <c r="D596" s="226"/>
      <c r="E596" s="179">
        <v>0</v>
      </c>
      <c r="F596" s="180"/>
      <c r="G596" s="181"/>
      <c r="M596" s="177" t="s">
        <v>1104</v>
      </c>
      <c r="O596" s="167"/>
    </row>
    <row r="597" spans="1:15" ht="12.75">
      <c r="A597" s="175"/>
      <c r="B597" s="178"/>
      <c r="C597" s="225" t="s">
        <v>1126</v>
      </c>
      <c r="D597" s="226"/>
      <c r="E597" s="179">
        <v>38</v>
      </c>
      <c r="F597" s="180"/>
      <c r="G597" s="181"/>
      <c r="M597" s="177" t="s">
        <v>1126</v>
      </c>
      <c r="O597" s="167"/>
    </row>
    <row r="598" spans="1:104" ht="12.75">
      <c r="A598" s="168">
        <v>210</v>
      </c>
      <c r="B598" s="169" t="s">
        <v>1127</v>
      </c>
      <c r="C598" s="170" t="s">
        <v>1128</v>
      </c>
      <c r="D598" s="171" t="s">
        <v>520</v>
      </c>
      <c r="E598" s="172">
        <v>78</v>
      </c>
      <c r="F598" s="172">
        <v>0</v>
      </c>
      <c r="G598" s="173">
        <f>E598*F598</f>
        <v>0</v>
      </c>
      <c r="O598" s="167">
        <v>2</v>
      </c>
      <c r="AA598" s="143">
        <v>1</v>
      </c>
      <c r="AB598" s="143">
        <v>0</v>
      </c>
      <c r="AC598" s="143">
        <v>0</v>
      </c>
      <c r="AZ598" s="143">
        <v>2</v>
      </c>
      <c r="BA598" s="143">
        <f>IF(AZ598=1,G598,0)</f>
        <v>0</v>
      </c>
      <c r="BB598" s="143">
        <f>IF(AZ598=2,G598,0)</f>
        <v>0</v>
      </c>
      <c r="BC598" s="143">
        <f>IF(AZ598=3,G598,0)</f>
        <v>0</v>
      </c>
      <c r="BD598" s="143">
        <f>IF(AZ598=4,G598,0)</f>
        <v>0</v>
      </c>
      <c r="BE598" s="143">
        <f>IF(AZ598=5,G598,0)</f>
        <v>0</v>
      </c>
      <c r="CA598" s="174">
        <v>1</v>
      </c>
      <c r="CB598" s="174">
        <v>0</v>
      </c>
      <c r="CZ598" s="143">
        <v>0</v>
      </c>
    </row>
    <row r="599" spans="1:15" ht="12.75">
      <c r="A599" s="175"/>
      <c r="B599" s="176"/>
      <c r="C599" s="227" t="s">
        <v>1129</v>
      </c>
      <c r="D599" s="228"/>
      <c r="E599" s="228"/>
      <c r="F599" s="228"/>
      <c r="G599" s="229"/>
      <c r="L599" s="177" t="s">
        <v>1129</v>
      </c>
      <c r="O599" s="167">
        <v>3</v>
      </c>
    </row>
    <row r="600" spans="1:15" ht="12.75">
      <c r="A600" s="175"/>
      <c r="B600" s="178"/>
      <c r="C600" s="225" t="s">
        <v>1104</v>
      </c>
      <c r="D600" s="226"/>
      <c r="E600" s="179">
        <v>0</v>
      </c>
      <c r="F600" s="180"/>
      <c r="G600" s="181"/>
      <c r="M600" s="177" t="s">
        <v>1104</v>
      </c>
      <c r="O600" s="167"/>
    </row>
    <row r="601" spans="1:15" ht="12.75">
      <c r="A601" s="175"/>
      <c r="B601" s="178"/>
      <c r="C601" s="225" t="s">
        <v>1130</v>
      </c>
      <c r="D601" s="226"/>
      <c r="E601" s="179">
        <v>78</v>
      </c>
      <c r="F601" s="180"/>
      <c r="G601" s="181"/>
      <c r="M601" s="177" t="s">
        <v>1130</v>
      </c>
      <c r="O601" s="167"/>
    </row>
    <row r="602" spans="1:104" ht="12.75">
      <c r="A602" s="168">
        <v>211</v>
      </c>
      <c r="B602" s="169" t="s">
        <v>1131</v>
      </c>
      <c r="C602" s="170" t="s">
        <v>1132</v>
      </c>
      <c r="D602" s="171" t="s">
        <v>520</v>
      </c>
      <c r="E602" s="172">
        <v>8.5</v>
      </c>
      <c r="F602" s="172">
        <v>0</v>
      </c>
      <c r="G602" s="173">
        <f>E602*F602</f>
        <v>0</v>
      </c>
      <c r="O602" s="167">
        <v>2</v>
      </c>
      <c r="AA602" s="143">
        <v>1</v>
      </c>
      <c r="AB602" s="143">
        <v>7</v>
      </c>
      <c r="AC602" s="143">
        <v>7</v>
      </c>
      <c r="AZ602" s="143">
        <v>2</v>
      </c>
      <c r="BA602" s="143">
        <f>IF(AZ602=1,G602,0)</f>
        <v>0</v>
      </c>
      <c r="BB602" s="143">
        <f>IF(AZ602=2,G602,0)</f>
        <v>0</v>
      </c>
      <c r="BC602" s="143">
        <f>IF(AZ602=3,G602,0)</f>
        <v>0</v>
      </c>
      <c r="BD602" s="143">
        <f>IF(AZ602=4,G602,0)</f>
        <v>0</v>
      </c>
      <c r="BE602" s="143">
        <f>IF(AZ602=5,G602,0)</f>
        <v>0</v>
      </c>
      <c r="CA602" s="174">
        <v>1</v>
      </c>
      <c r="CB602" s="174">
        <v>7</v>
      </c>
      <c r="CZ602" s="143">
        <v>0</v>
      </c>
    </row>
    <row r="603" spans="1:15" ht="12.75">
      <c r="A603" s="175"/>
      <c r="B603" s="176"/>
      <c r="C603" s="227" t="s">
        <v>1103</v>
      </c>
      <c r="D603" s="228"/>
      <c r="E603" s="228"/>
      <c r="F603" s="228"/>
      <c r="G603" s="229"/>
      <c r="L603" s="177" t="s">
        <v>1103</v>
      </c>
      <c r="O603" s="167">
        <v>3</v>
      </c>
    </row>
    <row r="604" spans="1:15" ht="12.75">
      <c r="A604" s="175"/>
      <c r="B604" s="178"/>
      <c r="C604" s="225" t="s">
        <v>1133</v>
      </c>
      <c r="D604" s="226"/>
      <c r="E604" s="179">
        <v>8.5</v>
      </c>
      <c r="F604" s="180"/>
      <c r="G604" s="181"/>
      <c r="M604" s="177" t="s">
        <v>1133</v>
      </c>
      <c r="O604" s="167"/>
    </row>
    <row r="605" spans="1:104" ht="12.75">
      <c r="A605" s="168">
        <v>212</v>
      </c>
      <c r="B605" s="169" t="s">
        <v>1134</v>
      </c>
      <c r="C605" s="170" t="s">
        <v>1135</v>
      </c>
      <c r="D605" s="171" t="s">
        <v>520</v>
      </c>
      <c r="E605" s="172">
        <v>40.1</v>
      </c>
      <c r="F605" s="172">
        <v>0</v>
      </c>
      <c r="G605" s="173">
        <f>E605*F605</f>
        <v>0</v>
      </c>
      <c r="O605" s="167">
        <v>2</v>
      </c>
      <c r="AA605" s="143">
        <v>12</v>
      </c>
      <c r="AB605" s="143">
        <v>0</v>
      </c>
      <c r="AC605" s="143">
        <v>693</v>
      </c>
      <c r="AZ605" s="143">
        <v>2</v>
      </c>
      <c r="BA605" s="143">
        <f>IF(AZ605=1,G605,0)</f>
        <v>0</v>
      </c>
      <c r="BB605" s="143">
        <f>IF(AZ605=2,G605,0)</f>
        <v>0</v>
      </c>
      <c r="BC605" s="143">
        <f>IF(AZ605=3,G605,0)</f>
        <v>0</v>
      </c>
      <c r="BD605" s="143">
        <f>IF(AZ605=4,G605,0)</f>
        <v>0</v>
      </c>
      <c r="BE605" s="143">
        <f>IF(AZ605=5,G605,0)</f>
        <v>0</v>
      </c>
      <c r="CA605" s="174">
        <v>12</v>
      </c>
      <c r="CB605" s="174">
        <v>0</v>
      </c>
      <c r="CZ605" s="143">
        <v>0.00225</v>
      </c>
    </row>
    <row r="606" spans="1:15" ht="12.75">
      <c r="A606" s="175"/>
      <c r="B606" s="176"/>
      <c r="C606" s="227" t="s">
        <v>1136</v>
      </c>
      <c r="D606" s="228"/>
      <c r="E606" s="228"/>
      <c r="F606" s="228"/>
      <c r="G606" s="229"/>
      <c r="L606" s="177" t="s">
        <v>1136</v>
      </c>
      <c r="O606" s="167">
        <v>3</v>
      </c>
    </row>
    <row r="607" spans="1:15" ht="12.75">
      <c r="A607" s="175"/>
      <c r="B607" s="176"/>
      <c r="C607" s="227" t="s">
        <v>1137</v>
      </c>
      <c r="D607" s="228"/>
      <c r="E607" s="228"/>
      <c r="F607" s="228"/>
      <c r="G607" s="229"/>
      <c r="L607" s="177" t="s">
        <v>1137</v>
      </c>
      <c r="O607" s="167">
        <v>3</v>
      </c>
    </row>
    <row r="608" spans="1:15" ht="22.5">
      <c r="A608" s="175"/>
      <c r="B608" s="176"/>
      <c r="C608" s="227" t="s">
        <v>1138</v>
      </c>
      <c r="D608" s="228"/>
      <c r="E608" s="228"/>
      <c r="F608" s="228"/>
      <c r="G608" s="229"/>
      <c r="L608" s="177" t="s">
        <v>1138</v>
      </c>
      <c r="O608" s="167">
        <v>3</v>
      </c>
    </row>
    <row r="609" spans="1:15" ht="12.75">
      <c r="A609" s="175"/>
      <c r="B609" s="176"/>
      <c r="C609" s="227" t="s">
        <v>1139</v>
      </c>
      <c r="D609" s="228"/>
      <c r="E609" s="228"/>
      <c r="F609" s="228"/>
      <c r="G609" s="229"/>
      <c r="L609" s="177" t="s">
        <v>1139</v>
      </c>
      <c r="O609" s="167">
        <v>3</v>
      </c>
    </row>
    <row r="610" spans="1:15" ht="12.75">
      <c r="A610" s="175"/>
      <c r="B610" s="178"/>
      <c r="C610" s="225" t="s">
        <v>1140</v>
      </c>
      <c r="D610" s="226"/>
      <c r="E610" s="179">
        <v>40.1</v>
      </c>
      <c r="F610" s="180"/>
      <c r="G610" s="181"/>
      <c r="M610" s="177" t="s">
        <v>1140</v>
      </c>
      <c r="O610" s="167"/>
    </row>
    <row r="611" spans="1:104" ht="12.75">
      <c r="A611" s="168">
        <v>213</v>
      </c>
      <c r="B611" s="169" t="s">
        <v>1141</v>
      </c>
      <c r="C611" s="170" t="s">
        <v>1142</v>
      </c>
      <c r="D611" s="171" t="s">
        <v>520</v>
      </c>
      <c r="E611" s="172">
        <v>10</v>
      </c>
      <c r="F611" s="172">
        <v>0</v>
      </c>
      <c r="G611" s="173">
        <f>E611*F611</f>
        <v>0</v>
      </c>
      <c r="O611" s="167">
        <v>2</v>
      </c>
      <c r="AA611" s="143">
        <v>12</v>
      </c>
      <c r="AB611" s="143">
        <v>0</v>
      </c>
      <c r="AC611" s="143">
        <v>694</v>
      </c>
      <c r="AZ611" s="143">
        <v>2</v>
      </c>
      <c r="BA611" s="143">
        <f>IF(AZ611=1,G611,0)</f>
        <v>0</v>
      </c>
      <c r="BB611" s="143">
        <f>IF(AZ611=2,G611,0)</f>
        <v>0</v>
      </c>
      <c r="BC611" s="143">
        <f>IF(AZ611=3,G611,0)</f>
        <v>0</v>
      </c>
      <c r="BD611" s="143">
        <f>IF(AZ611=4,G611,0)</f>
        <v>0</v>
      </c>
      <c r="BE611" s="143">
        <f>IF(AZ611=5,G611,0)</f>
        <v>0</v>
      </c>
      <c r="CA611" s="174">
        <v>12</v>
      </c>
      <c r="CB611" s="174">
        <v>0</v>
      </c>
      <c r="CZ611" s="143">
        <v>0.00171</v>
      </c>
    </row>
    <row r="612" spans="1:15" ht="22.5">
      <c r="A612" s="175"/>
      <c r="B612" s="176"/>
      <c r="C612" s="227" t="s">
        <v>1143</v>
      </c>
      <c r="D612" s="228"/>
      <c r="E612" s="228"/>
      <c r="F612" s="228"/>
      <c r="G612" s="229"/>
      <c r="L612" s="177" t="s">
        <v>1143</v>
      </c>
      <c r="O612" s="167">
        <v>3</v>
      </c>
    </row>
    <row r="613" spans="1:15" ht="12.75">
      <c r="A613" s="175"/>
      <c r="B613" s="178"/>
      <c r="C613" s="225" t="s">
        <v>1144</v>
      </c>
      <c r="D613" s="226"/>
      <c r="E613" s="179">
        <v>10</v>
      </c>
      <c r="F613" s="180"/>
      <c r="G613" s="181"/>
      <c r="M613" s="177" t="s">
        <v>1144</v>
      </c>
      <c r="O613" s="167"/>
    </row>
    <row r="614" spans="1:104" ht="12.75">
      <c r="A614" s="168">
        <v>214</v>
      </c>
      <c r="B614" s="169" t="s">
        <v>1145</v>
      </c>
      <c r="C614" s="170" t="s">
        <v>1146</v>
      </c>
      <c r="D614" s="171" t="s">
        <v>520</v>
      </c>
      <c r="E614" s="172">
        <v>5</v>
      </c>
      <c r="F614" s="172">
        <v>0</v>
      </c>
      <c r="G614" s="173">
        <f>E614*F614</f>
        <v>0</v>
      </c>
      <c r="O614" s="167">
        <v>2</v>
      </c>
      <c r="AA614" s="143">
        <v>12</v>
      </c>
      <c r="AB614" s="143">
        <v>1</v>
      </c>
      <c r="AC614" s="143">
        <v>1064</v>
      </c>
      <c r="AZ614" s="143">
        <v>2</v>
      </c>
      <c r="BA614" s="143">
        <f>IF(AZ614=1,G614,0)</f>
        <v>0</v>
      </c>
      <c r="BB614" s="143">
        <f>IF(AZ614=2,G614,0)</f>
        <v>0</v>
      </c>
      <c r="BC614" s="143">
        <f>IF(AZ614=3,G614,0)</f>
        <v>0</v>
      </c>
      <c r="BD614" s="143">
        <f>IF(AZ614=4,G614,0)</f>
        <v>0</v>
      </c>
      <c r="BE614" s="143">
        <f>IF(AZ614=5,G614,0)</f>
        <v>0</v>
      </c>
      <c r="CA614" s="174">
        <v>12</v>
      </c>
      <c r="CB614" s="174">
        <v>1</v>
      </c>
      <c r="CZ614" s="143">
        <v>0.00053</v>
      </c>
    </row>
    <row r="615" spans="1:15" ht="12.75">
      <c r="A615" s="175"/>
      <c r="B615" s="176"/>
      <c r="C615" s="227" t="s">
        <v>1147</v>
      </c>
      <c r="D615" s="228"/>
      <c r="E615" s="228"/>
      <c r="F615" s="228"/>
      <c r="G615" s="229"/>
      <c r="L615" s="177" t="s">
        <v>1147</v>
      </c>
      <c r="O615" s="167">
        <v>3</v>
      </c>
    </row>
    <row r="616" spans="1:15" ht="12.75">
      <c r="A616" s="175"/>
      <c r="B616" s="176"/>
      <c r="C616" s="227" t="s">
        <v>1103</v>
      </c>
      <c r="D616" s="228"/>
      <c r="E616" s="228"/>
      <c r="F616" s="228"/>
      <c r="G616" s="229"/>
      <c r="L616" s="177" t="s">
        <v>1103</v>
      </c>
      <c r="O616" s="167">
        <v>3</v>
      </c>
    </row>
    <row r="617" spans="1:15" ht="12.75">
      <c r="A617" s="175"/>
      <c r="B617" s="178"/>
      <c r="C617" s="225" t="s">
        <v>1104</v>
      </c>
      <c r="D617" s="226"/>
      <c r="E617" s="179">
        <v>0</v>
      </c>
      <c r="F617" s="180"/>
      <c r="G617" s="181"/>
      <c r="M617" s="177" t="s">
        <v>1104</v>
      </c>
      <c r="O617" s="167"/>
    </row>
    <row r="618" spans="1:15" ht="12.75">
      <c r="A618" s="175"/>
      <c r="B618" s="178"/>
      <c r="C618" s="225" t="s">
        <v>1148</v>
      </c>
      <c r="D618" s="226"/>
      <c r="E618" s="179">
        <v>5</v>
      </c>
      <c r="F618" s="180"/>
      <c r="G618" s="181"/>
      <c r="M618" s="177" t="s">
        <v>1148</v>
      </c>
      <c r="O618" s="167"/>
    </row>
    <row r="619" spans="1:104" ht="12.75">
      <c r="A619" s="168">
        <v>215</v>
      </c>
      <c r="B619" s="169" t="s">
        <v>1149</v>
      </c>
      <c r="C619" s="170" t="s">
        <v>1150</v>
      </c>
      <c r="D619" s="171" t="s">
        <v>520</v>
      </c>
      <c r="E619" s="172">
        <v>8</v>
      </c>
      <c r="F619" s="172">
        <v>0</v>
      </c>
      <c r="G619" s="173">
        <f>E619*F619</f>
        <v>0</v>
      </c>
      <c r="O619" s="167">
        <v>2</v>
      </c>
      <c r="AA619" s="143">
        <v>12</v>
      </c>
      <c r="AB619" s="143">
        <v>1</v>
      </c>
      <c r="AC619" s="143">
        <v>1065</v>
      </c>
      <c r="AZ619" s="143">
        <v>2</v>
      </c>
      <c r="BA619" s="143">
        <f>IF(AZ619=1,G619,0)</f>
        <v>0</v>
      </c>
      <c r="BB619" s="143">
        <f>IF(AZ619=2,G619,0)</f>
        <v>0</v>
      </c>
      <c r="BC619" s="143">
        <f>IF(AZ619=3,G619,0)</f>
        <v>0</v>
      </c>
      <c r="BD619" s="143">
        <f>IF(AZ619=4,G619,0)</f>
        <v>0</v>
      </c>
      <c r="BE619" s="143">
        <f>IF(AZ619=5,G619,0)</f>
        <v>0</v>
      </c>
      <c r="CA619" s="174">
        <v>12</v>
      </c>
      <c r="CB619" s="174">
        <v>1</v>
      </c>
      <c r="CZ619" s="143">
        <v>0.00064</v>
      </c>
    </row>
    <row r="620" spans="1:15" ht="12.75">
      <c r="A620" s="175"/>
      <c r="B620" s="176"/>
      <c r="C620" s="227" t="s">
        <v>1151</v>
      </c>
      <c r="D620" s="228"/>
      <c r="E620" s="228"/>
      <c r="F620" s="228"/>
      <c r="G620" s="229"/>
      <c r="L620" s="177" t="s">
        <v>1151</v>
      </c>
      <c r="O620" s="167">
        <v>3</v>
      </c>
    </row>
    <row r="621" spans="1:15" ht="12.75">
      <c r="A621" s="175"/>
      <c r="B621" s="176"/>
      <c r="C621" s="227" t="s">
        <v>1103</v>
      </c>
      <c r="D621" s="228"/>
      <c r="E621" s="228"/>
      <c r="F621" s="228"/>
      <c r="G621" s="229"/>
      <c r="L621" s="177" t="s">
        <v>1103</v>
      </c>
      <c r="O621" s="167">
        <v>3</v>
      </c>
    </row>
    <row r="622" spans="1:15" ht="12.75">
      <c r="A622" s="175"/>
      <c r="B622" s="178"/>
      <c r="C622" s="225" t="s">
        <v>1104</v>
      </c>
      <c r="D622" s="226"/>
      <c r="E622" s="179">
        <v>0</v>
      </c>
      <c r="F622" s="180"/>
      <c r="G622" s="181"/>
      <c r="M622" s="177" t="s">
        <v>1104</v>
      </c>
      <c r="O622" s="167"/>
    </row>
    <row r="623" spans="1:15" ht="12.75">
      <c r="A623" s="175"/>
      <c r="B623" s="178"/>
      <c r="C623" s="225" t="s">
        <v>1152</v>
      </c>
      <c r="D623" s="226"/>
      <c r="E623" s="179">
        <v>8</v>
      </c>
      <c r="F623" s="180"/>
      <c r="G623" s="181"/>
      <c r="M623" s="177" t="s">
        <v>1152</v>
      </c>
      <c r="O623" s="167"/>
    </row>
    <row r="624" spans="1:104" ht="12.75">
      <c r="A624" s="168">
        <v>216</v>
      </c>
      <c r="B624" s="169" t="s">
        <v>1153</v>
      </c>
      <c r="C624" s="170" t="s">
        <v>1154</v>
      </c>
      <c r="D624" s="171" t="s">
        <v>415</v>
      </c>
      <c r="E624" s="172">
        <v>42</v>
      </c>
      <c r="F624" s="172">
        <v>0</v>
      </c>
      <c r="G624" s="173">
        <f>E624*F624</f>
        <v>0</v>
      </c>
      <c r="O624" s="167">
        <v>2</v>
      </c>
      <c r="AA624" s="143">
        <v>12</v>
      </c>
      <c r="AB624" s="143">
        <v>1</v>
      </c>
      <c r="AC624" s="143">
        <v>1059</v>
      </c>
      <c r="AZ624" s="143">
        <v>2</v>
      </c>
      <c r="BA624" s="143">
        <f>IF(AZ624=1,G624,0)</f>
        <v>0</v>
      </c>
      <c r="BB624" s="143">
        <f>IF(AZ624=2,G624,0)</f>
        <v>0</v>
      </c>
      <c r="BC624" s="143">
        <f>IF(AZ624=3,G624,0)</f>
        <v>0</v>
      </c>
      <c r="BD624" s="143">
        <f>IF(AZ624=4,G624,0)</f>
        <v>0</v>
      </c>
      <c r="BE624" s="143">
        <f>IF(AZ624=5,G624,0)</f>
        <v>0</v>
      </c>
      <c r="CA624" s="174">
        <v>12</v>
      </c>
      <c r="CB624" s="174">
        <v>1</v>
      </c>
      <c r="CZ624" s="143">
        <v>0.0016</v>
      </c>
    </row>
    <row r="625" spans="1:15" ht="12.75">
      <c r="A625" s="175"/>
      <c r="B625" s="176"/>
      <c r="C625" s="227" t="s">
        <v>1155</v>
      </c>
      <c r="D625" s="228"/>
      <c r="E625" s="228"/>
      <c r="F625" s="228"/>
      <c r="G625" s="229"/>
      <c r="L625" s="177" t="s">
        <v>1155</v>
      </c>
      <c r="O625" s="167">
        <v>3</v>
      </c>
    </row>
    <row r="626" spans="1:15" ht="12.75">
      <c r="A626" s="175"/>
      <c r="B626" s="178"/>
      <c r="C626" s="225" t="s">
        <v>1104</v>
      </c>
      <c r="D626" s="226"/>
      <c r="E626" s="179">
        <v>0</v>
      </c>
      <c r="F626" s="180"/>
      <c r="G626" s="181"/>
      <c r="M626" s="177" t="s">
        <v>1104</v>
      </c>
      <c r="O626" s="167"/>
    </row>
    <row r="627" spans="1:15" ht="12.75">
      <c r="A627" s="175"/>
      <c r="B627" s="178"/>
      <c r="C627" s="225" t="s">
        <v>1156</v>
      </c>
      <c r="D627" s="226"/>
      <c r="E627" s="179">
        <v>42</v>
      </c>
      <c r="F627" s="180"/>
      <c r="G627" s="181"/>
      <c r="M627" s="177" t="s">
        <v>1156</v>
      </c>
      <c r="O627" s="167"/>
    </row>
    <row r="628" spans="1:104" ht="12.75">
      <c r="A628" s="168">
        <v>217</v>
      </c>
      <c r="B628" s="169" t="s">
        <v>1157</v>
      </c>
      <c r="C628" s="170" t="s">
        <v>1158</v>
      </c>
      <c r="D628" s="171" t="s">
        <v>415</v>
      </c>
      <c r="E628" s="172">
        <v>20</v>
      </c>
      <c r="F628" s="172">
        <v>0</v>
      </c>
      <c r="G628" s="173">
        <f>E628*F628</f>
        <v>0</v>
      </c>
      <c r="O628" s="167">
        <v>2</v>
      </c>
      <c r="AA628" s="143">
        <v>12</v>
      </c>
      <c r="AB628" s="143">
        <v>1</v>
      </c>
      <c r="AC628" s="143">
        <v>1062</v>
      </c>
      <c r="AZ628" s="143">
        <v>2</v>
      </c>
      <c r="BA628" s="143">
        <f>IF(AZ628=1,G628,0)</f>
        <v>0</v>
      </c>
      <c r="BB628" s="143">
        <f>IF(AZ628=2,G628,0)</f>
        <v>0</v>
      </c>
      <c r="BC628" s="143">
        <f>IF(AZ628=3,G628,0)</f>
        <v>0</v>
      </c>
      <c r="BD628" s="143">
        <f>IF(AZ628=4,G628,0)</f>
        <v>0</v>
      </c>
      <c r="BE628" s="143">
        <f>IF(AZ628=5,G628,0)</f>
        <v>0</v>
      </c>
      <c r="CA628" s="174">
        <v>12</v>
      </c>
      <c r="CB628" s="174">
        <v>1</v>
      </c>
      <c r="CZ628" s="143">
        <v>0.0016</v>
      </c>
    </row>
    <row r="629" spans="1:15" ht="12.75">
      <c r="A629" s="175"/>
      <c r="B629" s="176"/>
      <c r="C629" s="227" t="s">
        <v>1159</v>
      </c>
      <c r="D629" s="228"/>
      <c r="E629" s="228"/>
      <c r="F629" s="228"/>
      <c r="G629" s="229"/>
      <c r="L629" s="177" t="s">
        <v>1159</v>
      </c>
      <c r="O629" s="167">
        <v>3</v>
      </c>
    </row>
    <row r="630" spans="1:15" ht="12.75">
      <c r="A630" s="175"/>
      <c r="B630" s="178"/>
      <c r="C630" s="225" t="s">
        <v>1104</v>
      </c>
      <c r="D630" s="226"/>
      <c r="E630" s="179">
        <v>0</v>
      </c>
      <c r="F630" s="180"/>
      <c r="G630" s="181"/>
      <c r="M630" s="177" t="s">
        <v>1104</v>
      </c>
      <c r="O630" s="167"/>
    </row>
    <row r="631" spans="1:15" ht="12.75">
      <c r="A631" s="175"/>
      <c r="B631" s="178"/>
      <c r="C631" s="225" t="s">
        <v>1160</v>
      </c>
      <c r="D631" s="226"/>
      <c r="E631" s="179">
        <v>20</v>
      </c>
      <c r="F631" s="180"/>
      <c r="G631" s="181"/>
      <c r="M631" s="177" t="s">
        <v>1160</v>
      </c>
      <c r="O631" s="167"/>
    </row>
    <row r="632" spans="1:104" ht="12.75">
      <c r="A632" s="168">
        <v>218</v>
      </c>
      <c r="B632" s="169" t="s">
        <v>1161</v>
      </c>
      <c r="C632" s="170" t="s">
        <v>1162</v>
      </c>
      <c r="D632" s="171" t="s">
        <v>415</v>
      </c>
      <c r="E632" s="172">
        <v>5</v>
      </c>
      <c r="F632" s="172">
        <v>0</v>
      </c>
      <c r="G632" s="173">
        <f>E632*F632</f>
        <v>0</v>
      </c>
      <c r="O632" s="167">
        <v>2</v>
      </c>
      <c r="AA632" s="143">
        <v>12</v>
      </c>
      <c r="AB632" s="143">
        <v>1</v>
      </c>
      <c r="AC632" s="143">
        <v>1047</v>
      </c>
      <c r="AZ632" s="143">
        <v>2</v>
      </c>
      <c r="BA632" s="143">
        <f>IF(AZ632=1,G632,0)</f>
        <v>0</v>
      </c>
      <c r="BB632" s="143">
        <f>IF(AZ632=2,G632,0)</f>
        <v>0</v>
      </c>
      <c r="BC632" s="143">
        <f>IF(AZ632=3,G632,0)</f>
        <v>0</v>
      </c>
      <c r="BD632" s="143">
        <f>IF(AZ632=4,G632,0)</f>
        <v>0</v>
      </c>
      <c r="BE632" s="143">
        <f>IF(AZ632=5,G632,0)</f>
        <v>0</v>
      </c>
      <c r="CA632" s="174">
        <v>12</v>
      </c>
      <c r="CB632" s="174">
        <v>1</v>
      </c>
      <c r="CZ632" s="143">
        <v>0.00393</v>
      </c>
    </row>
    <row r="633" spans="1:15" ht="12.75">
      <c r="A633" s="175"/>
      <c r="B633" s="176"/>
      <c r="C633" s="227" t="s">
        <v>1155</v>
      </c>
      <c r="D633" s="228"/>
      <c r="E633" s="228"/>
      <c r="F633" s="228"/>
      <c r="G633" s="229"/>
      <c r="L633" s="177" t="s">
        <v>1155</v>
      </c>
      <c r="O633" s="167">
        <v>3</v>
      </c>
    </row>
    <row r="634" spans="1:15" ht="12.75">
      <c r="A634" s="175"/>
      <c r="B634" s="176"/>
      <c r="C634" s="227" t="s">
        <v>1163</v>
      </c>
      <c r="D634" s="228"/>
      <c r="E634" s="228"/>
      <c r="F634" s="228"/>
      <c r="G634" s="229"/>
      <c r="L634" s="177" t="s">
        <v>1163</v>
      </c>
      <c r="O634" s="167">
        <v>3</v>
      </c>
    </row>
    <row r="635" spans="1:15" ht="12.75">
      <c r="A635" s="175"/>
      <c r="B635" s="178"/>
      <c r="C635" s="225" t="s">
        <v>1164</v>
      </c>
      <c r="D635" s="226"/>
      <c r="E635" s="179">
        <v>5</v>
      </c>
      <c r="F635" s="180"/>
      <c r="G635" s="181"/>
      <c r="M635" s="177" t="s">
        <v>1164</v>
      </c>
      <c r="O635" s="167"/>
    </row>
    <row r="636" spans="1:104" ht="12.75">
      <c r="A636" s="168">
        <v>219</v>
      </c>
      <c r="B636" s="169" t="s">
        <v>1165</v>
      </c>
      <c r="C636" s="170" t="s">
        <v>1166</v>
      </c>
      <c r="D636" s="171" t="s">
        <v>378</v>
      </c>
      <c r="E636" s="172"/>
      <c r="F636" s="172">
        <v>0</v>
      </c>
      <c r="G636" s="173">
        <f>E636*F636</f>
        <v>0</v>
      </c>
      <c r="O636" s="167">
        <v>2</v>
      </c>
      <c r="AA636" s="143">
        <v>7</v>
      </c>
      <c r="AB636" s="143">
        <v>1002</v>
      </c>
      <c r="AC636" s="143">
        <v>5</v>
      </c>
      <c r="AZ636" s="143">
        <v>2</v>
      </c>
      <c r="BA636" s="143">
        <f>IF(AZ636=1,G636,0)</f>
        <v>0</v>
      </c>
      <c r="BB636" s="143">
        <f>IF(AZ636=2,G636,0)</f>
        <v>0</v>
      </c>
      <c r="BC636" s="143">
        <f>IF(AZ636=3,G636,0)</f>
        <v>0</v>
      </c>
      <c r="BD636" s="143">
        <f>IF(AZ636=4,G636,0)</f>
        <v>0</v>
      </c>
      <c r="BE636" s="143">
        <f>IF(AZ636=5,G636,0)</f>
        <v>0</v>
      </c>
      <c r="CA636" s="174">
        <v>7</v>
      </c>
      <c r="CB636" s="174">
        <v>1002</v>
      </c>
      <c r="CZ636" s="143">
        <v>0</v>
      </c>
    </row>
    <row r="637" spans="1:57" ht="12.75">
      <c r="A637" s="182"/>
      <c r="B637" s="183" t="s">
        <v>392</v>
      </c>
      <c r="C637" s="184" t="str">
        <f>CONCATENATE(B574," ",C574)</f>
        <v>764 Konstrukce klempířské</v>
      </c>
      <c r="D637" s="185"/>
      <c r="E637" s="186"/>
      <c r="F637" s="187"/>
      <c r="G637" s="188">
        <f>SUM(G574:G636)</f>
        <v>0</v>
      </c>
      <c r="O637" s="167">
        <v>4</v>
      </c>
      <c r="BA637" s="189">
        <f>SUM(BA574:BA636)</f>
        <v>0</v>
      </c>
      <c r="BB637" s="189">
        <f>SUM(BB574:BB636)</f>
        <v>0</v>
      </c>
      <c r="BC637" s="189">
        <f>SUM(BC574:BC636)</f>
        <v>0</v>
      </c>
      <c r="BD637" s="189">
        <f>SUM(BD574:BD636)</f>
        <v>0</v>
      </c>
      <c r="BE637" s="189">
        <f>SUM(BE574:BE636)</f>
        <v>0</v>
      </c>
    </row>
    <row r="638" spans="1:15" ht="12.75">
      <c r="A638" s="160" t="s">
        <v>389</v>
      </c>
      <c r="B638" s="161" t="s">
        <v>1167</v>
      </c>
      <c r="C638" s="162" t="s">
        <v>1168</v>
      </c>
      <c r="D638" s="163"/>
      <c r="E638" s="164"/>
      <c r="F638" s="164"/>
      <c r="G638" s="165"/>
      <c r="H638" s="166"/>
      <c r="I638" s="166"/>
      <c r="O638" s="167">
        <v>1</v>
      </c>
    </row>
    <row r="639" spans="1:104" ht="12.75">
      <c r="A639" s="168">
        <v>220</v>
      </c>
      <c r="B639" s="169" t="s">
        <v>1169</v>
      </c>
      <c r="C639" s="170" t="s">
        <v>1170</v>
      </c>
      <c r="D639" s="171" t="s">
        <v>415</v>
      </c>
      <c r="E639" s="172">
        <v>3</v>
      </c>
      <c r="F639" s="172">
        <v>0</v>
      </c>
      <c r="G639" s="173">
        <f>E639*F639</f>
        <v>0</v>
      </c>
      <c r="O639" s="167">
        <v>2</v>
      </c>
      <c r="AA639" s="143">
        <v>1</v>
      </c>
      <c r="AB639" s="143">
        <v>7</v>
      </c>
      <c r="AC639" s="143">
        <v>7</v>
      </c>
      <c r="AZ639" s="143">
        <v>2</v>
      </c>
      <c r="BA639" s="143">
        <f>IF(AZ639=1,G639,0)</f>
        <v>0</v>
      </c>
      <c r="BB639" s="143">
        <f>IF(AZ639=2,G639,0)</f>
        <v>0</v>
      </c>
      <c r="BC639" s="143">
        <f>IF(AZ639=3,G639,0)</f>
        <v>0</v>
      </c>
      <c r="BD639" s="143">
        <f>IF(AZ639=4,G639,0)</f>
        <v>0</v>
      </c>
      <c r="BE639" s="143">
        <f>IF(AZ639=5,G639,0)</f>
        <v>0</v>
      </c>
      <c r="CA639" s="174">
        <v>1</v>
      </c>
      <c r="CB639" s="174">
        <v>7</v>
      </c>
      <c r="CZ639" s="143">
        <v>0.00168</v>
      </c>
    </row>
    <row r="640" spans="1:15" ht="12.75">
      <c r="A640" s="175"/>
      <c r="B640" s="178"/>
      <c r="C640" s="225" t="s">
        <v>1171</v>
      </c>
      <c r="D640" s="226"/>
      <c r="E640" s="179">
        <v>3</v>
      </c>
      <c r="F640" s="180"/>
      <c r="G640" s="181"/>
      <c r="M640" s="177" t="s">
        <v>1171</v>
      </c>
      <c r="O640" s="167"/>
    </row>
    <row r="641" spans="1:104" ht="22.5">
      <c r="A641" s="168">
        <v>221</v>
      </c>
      <c r="B641" s="169" t="s">
        <v>1172</v>
      </c>
      <c r="C641" s="170" t="s">
        <v>1173</v>
      </c>
      <c r="D641" s="171" t="s">
        <v>403</v>
      </c>
      <c r="E641" s="172">
        <v>198.611</v>
      </c>
      <c r="F641" s="172">
        <v>0</v>
      </c>
      <c r="G641" s="173">
        <f>E641*F641</f>
        <v>0</v>
      </c>
      <c r="O641" s="167">
        <v>2</v>
      </c>
      <c r="AA641" s="143">
        <v>1</v>
      </c>
      <c r="AB641" s="143">
        <v>7</v>
      </c>
      <c r="AC641" s="143">
        <v>7</v>
      </c>
      <c r="AZ641" s="143">
        <v>2</v>
      </c>
      <c r="BA641" s="143">
        <f>IF(AZ641=1,G641,0)</f>
        <v>0</v>
      </c>
      <c r="BB641" s="143">
        <f>IF(AZ641=2,G641,0)</f>
        <v>0</v>
      </c>
      <c r="BC641" s="143">
        <f>IF(AZ641=3,G641,0)</f>
        <v>0</v>
      </c>
      <c r="BD641" s="143">
        <f>IF(AZ641=4,G641,0)</f>
        <v>0</v>
      </c>
      <c r="BE641" s="143">
        <f>IF(AZ641=5,G641,0)</f>
        <v>0</v>
      </c>
      <c r="CA641" s="174">
        <v>1</v>
      </c>
      <c r="CB641" s="174">
        <v>7</v>
      </c>
      <c r="CZ641" s="143">
        <v>0.08345</v>
      </c>
    </row>
    <row r="642" spans="1:15" ht="22.5">
      <c r="A642" s="175"/>
      <c r="B642" s="176"/>
      <c r="C642" s="227" t="s">
        <v>1174</v>
      </c>
      <c r="D642" s="228"/>
      <c r="E642" s="228"/>
      <c r="F642" s="228"/>
      <c r="G642" s="229"/>
      <c r="L642" s="177" t="s">
        <v>1174</v>
      </c>
      <c r="O642" s="167">
        <v>3</v>
      </c>
    </row>
    <row r="643" spans="1:15" ht="12.75">
      <c r="A643" s="175"/>
      <c r="B643" s="176"/>
      <c r="C643" s="227" t="s">
        <v>1175</v>
      </c>
      <c r="D643" s="228"/>
      <c r="E643" s="228"/>
      <c r="F643" s="228"/>
      <c r="G643" s="229"/>
      <c r="L643" s="177" t="s">
        <v>1175</v>
      </c>
      <c r="O643" s="167">
        <v>3</v>
      </c>
    </row>
    <row r="644" spans="1:15" ht="22.5">
      <c r="A644" s="175"/>
      <c r="B644" s="178"/>
      <c r="C644" s="225" t="s">
        <v>1021</v>
      </c>
      <c r="D644" s="226"/>
      <c r="E644" s="179">
        <v>198.611</v>
      </c>
      <c r="F644" s="180"/>
      <c r="G644" s="181"/>
      <c r="M644" s="177" t="s">
        <v>1021</v>
      </c>
      <c r="O644" s="167"/>
    </row>
    <row r="645" spans="1:104" ht="12.75">
      <c r="A645" s="168">
        <v>222</v>
      </c>
      <c r="B645" s="169" t="s">
        <v>1176</v>
      </c>
      <c r="C645" s="170" t="s">
        <v>1177</v>
      </c>
      <c r="D645" s="171" t="s">
        <v>520</v>
      </c>
      <c r="E645" s="172">
        <v>4.8</v>
      </c>
      <c r="F645" s="172">
        <v>0</v>
      </c>
      <c r="G645" s="173">
        <f>E645*F645</f>
        <v>0</v>
      </c>
      <c r="O645" s="167">
        <v>2</v>
      </c>
      <c r="AA645" s="143">
        <v>1</v>
      </c>
      <c r="AB645" s="143">
        <v>7</v>
      </c>
      <c r="AC645" s="143">
        <v>7</v>
      </c>
      <c r="AZ645" s="143">
        <v>2</v>
      </c>
      <c r="BA645" s="143">
        <f>IF(AZ645=1,G645,0)</f>
        <v>0</v>
      </c>
      <c r="BB645" s="143">
        <f>IF(AZ645=2,G645,0)</f>
        <v>0</v>
      </c>
      <c r="BC645" s="143">
        <f>IF(AZ645=3,G645,0)</f>
        <v>0</v>
      </c>
      <c r="BD645" s="143">
        <f>IF(AZ645=4,G645,0)</f>
        <v>0</v>
      </c>
      <c r="BE645" s="143">
        <f>IF(AZ645=5,G645,0)</f>
        <v>0</v>
      </c>
      <c r="CA645" s="174">
        <v>1</v>
      </c>
      <c r="CB645" s="174">
        <v>7</v>
      </c>
      <c r="CZ645" s="143">
        <v>0.00656</v>
      </c>
    </row>
    <row r="646" spans="1:15" ht="22.5">
      <c r="A646" s="175"/>
      <c r="B646" s="176"/>
      <c r="C646" s="227" t="s">
        <v>1178</v>
      </c>
      <c r="D646" s="228"/>
      <c r="E646" s="228"/>
      <c r="F646" s="228"/>
      <c r="G646" s="229"/>
      <c r="L646" s="177" t="s">
        <v>1178</v>
      </c>
      <c r="O646" s="167">
        <v>3</v>
      </c>
    </row>
    <row r="647" spans="1:15" ht="12.75">
      <c r="A647" s="175"/>
      <c r="B647" s="178"/>
      <c r="C647" s="225" t="s">
        <v>1179</v>
      </c>
      <c r="D647" s="226"/>
      <c r="E647" s="179">
        <v>4.8</v>
      </c>
      <c r="F647" s="180"/>
      <c r="G647" s="181"/>
      <c r="M647" s="177" t="s">
        <v>1179</v>
      </c>
      <c r="O647" s="167"/>
    </row>
    <row r="648" spans="1:104" ht="12.75">
      <c r="A648" s="168">
        <v>223</v>
      </c>
      <c r="B648" s="169" t="s">
        <v>1180</v>
      </c>
      <c r="C648" s="170" t="s">
        <v>1181</v>
      </c>
      <c r="D648" s="171" t="s">
        <v>520</v>
      </c>
      <c r="E648" s="172">
        <v>28</v>
      </c>
      <c r="F648" s="172">
        <v>0</v>
      </c>
      <c r="G648" s="173">
        <f>E648*F648</f>
        <v>0</v>
      </c>
      <c r="O648" s="167">
        <v>2</v>
      </c>
      <c r="AA648" s="143">
        <v>1</v>
      </c>
      <c r="AB648" s="143">
        <v>7</v>
      </c>
      <c r="AC648" s="143">
        <v>7</v>
      </c>
      <c r="AZ648" s="143">
        <v>2</v>
      </c>
      <c r="BA648" s="143">
        <f>IF(AZ648=1,G648,0)</f>
        <v>0</v>
      </c>
      <c r="BB648" s="143">
        <f>IF(AZ648=2,G648,0)</f>
        <v>0</v>
      </c>
      <c r="BC648" s="143">
        <f>IF(AZ648=3,G648,0)</f>
        <v>0</v>
      </c>
      <c r="BD648" s="143">
        <f>IF(AZ648=4,G648,0)</f>
        <v>0</v>
      </c>
      <c r="BE648" s="143">
        <f>IF(AZ648=5,G648,0)</f>
        <v>0</v>
      </c>
      <c r="CA648" s="174">
        <v>1</v>
      </c>
      <c r="CB648" s="174">
        <v>7</v>
      </c>
      <c r="CZ648" s="143">
        <v>0.00652</v>
      </c>
    </row>
    <row r="649" spans="1:15" ht="22.5">
      <c r="A649" s="175"/>
      <c r="B649" s="176"/>
      <c r="C649" s="227" t="s">
        <v>1178</v>
      </c>
      <c r="D649" s="228"/>
      <c r="E649" s="228"/>
      <c r="F649" s="228"/>
      <c r="G649" s="229"/>
      <c r="L649" s="177" t="s">
        <v>1178</v>
      </c>
      <c r="O649" s="167">
        <v>3</v>
      </c>
    </row>
    <row r="650" spans="1:15" ht="12.75">
      <c r="A650" s="175"/>
      <c r="B650" s="178"/>
      <c r="C650" s="225" t="s">
        <v>1182</v>
      </c>
      <c r="D650" s="226"/>
      <c r="E650" s="179">
        <v>28</v>
      </c>
      <c r="F650" s="180"/>
      <c r="G650" s="181"/>
      <c r="M650" s="177" t="s">
        <v>1182</v>
      </c>
      <c r="O650" s="167"/>
    </row>
    <row r="651" spans="1:104" ht="12.75">
      <c r="A651" s="168">
        <v>224</v>
      </c>
      <c r="B651" s="169" t="s">
        <v>1183</v>
      </c>
      <c r="C651" s="170" t="s">
        <v>1184</v>
      </c>
      <c r="D651" s="171" t="s">
        <v>520</v>
      </c>
      <c r="E651" s="172">
        <v>75</v>
      </c>
      <c r="F651" s="172">
        <v>0</v>
      </c>
      <c r="G651" s="173">
        <f>E651*F651</f>
        <v>0</v>
      </c>
      <c r="O651" s="167">
        <v>2</v>
      </c>
      <c r="AA651" s="143">
        <v>1</v>
      </c>
      <c r="AB651" s="143">
        <v>7</v>
      </c>
      <c r="AC651" s="143">
        <v>7</v>
      </c>
      <c r="AZ651" s="143">
        <v>2</v>
      </c>
      <c r="BA651" s="143">
        <f>IF(AZ651=1,G651,0)</f>
        <v>0</v>
      </c>
      <c r="BB651" s="143">
        <f>IF(AZ651=2,G651,0)</f>
        <v>0</v>
      </c>
      <c r="BC651" s="143">
        <f>IF(AZ651=3,G651,0)</f>
        <v>0</v>
      </c>
      <c r="BD651" s="143">
        <f>IF(AZ651=4,G651,0)</f>
        <v>0</v>
      </c>
      <c r="BE651" s="143">
        <f>IF(AZ651=5,G651,0)</f>
        <v>0</v>
      </c>
      <c r="CA651" s="174">
        <v>1</v>
      </c>
      <c r="CB651" s="174">
        <v>7</v>
      </c>
      <c r="CZ651" s="143">
        <v>1E-05</v>
      </c>
    </row>
    <row r="652" spans="1:15" ht="12.75">
      <c r="A652" s="175"/>
      <c r="B652" s="178"/>
      <c r="C652" s="225" t="s">
        <v>1185</v>
      </c>
      <c r="D652" s="226"/>
      <c r="E652" s="179">
        <v>75</v>
      </c>
      <c r="F652" s="180"/>
      <c r="G652" s="181"/>
      <c r="M652" s="177" t="s">
        <v>1185</v>
      </c>
      <c r="O652" s="167"/>
    </row>
    <row r="653" spans="1:104" ht="12.75">
      <c r="A653" s="168">
        <v>225</v>
      </c>
      <c r="B653" s="169" t="s">
        <v>1186</v>
      </c>
      <c r="C653" s="170" t="s">
        <v>1187</v>
      </c>
      <c r="D653" s="171" t="s">
        <v>415</v>
      </c>
      <c r="E653" s="172">
        <v>1</v>
      </c>
      <c r="F653" s="172">
        <v>0</v>
      </c>
      <c r="G653" s="173">
        <f>E653*F653</f>
        <v>0</v>
      </c>
      <c r="O653" s="167">
        <v>2</v>
      </c>
      <c r="AA653" s="143">
        <v>1</v>
      </c>
      <c r="AB653" s="143">
        <v>7</v>
      </c>
      <c r="AC653" s="143">
        <v>7</v>
      </c>
      <c r="AZ653" s="143">
        <v>2</v>
      </c>
      <c r="BA653" s="143">
        <f>IF(AZ653=1,G653,0)</f>
        <v>0</v>
      </c>
      <c r="BB653" s="143">
        <f>IF(AZ653=2,G653,0)</f>
        <v>0</v>
      </c>
      <c r="BC653" s="143">
        <f>IF(AZ653=3,G653,0)</f>
        <v>0</v>
      </c>
      <c r="BD653" s="143">
        <f>IF(AZ653=4,G653,0)</f>
        <v>0</v>
      </c>
      <c r="BE653" s="143">
        <f>IF(AZ653=5,G653,0)</f>
        <v>0</v>
      </c>
      <c r="CA653" s="174">
        <v>1</v>
      </c>
      <c r="CB653" s="174">
        <v>7</v>
      </c>
      <c r="CZ653" s="143">
        <v>0.00381</v>
      </c>
    </row>
    <row r="654" spans="1:15" ht="12.75">
      <c r="A654" s="175"/>
      <c r="B654" s="178"/>
      <c r="C654" s="225" t="s">
        <v>1123</v>
      </c>
      <c r="D654" s="226"/>
      <c r="E654" s="179">
        <v>1</v>
      </c>
      <c r="F654" s="180"/>
      <c r="G654" s="181"/>
      <c r="M654" s="177" t="s">
        <v>1123</v>
      </c>
      <c r="O654" s="167"/>
    </row>
    <row r="655" spans="1:104" ht="12.75">
      <c r="A655" s="168">
        <v>226</v>
      </c>
      <c r="B655" s="169" t="s">
        <v>1188</v>
      </c>
      <c r="C655" s="170" t="s">
        <v>1189</v>
      </c>
      <c r="D655" s="171" t="s">
        <v>520</v>
      </c>
      <c r="E655" s="172">
        <v>38.85</v>
      </c>
      <c r="F655" s="172">
        <v>0</v>
      </c>
      <c r="G655" s="173">
        <f>E655*F655</f>
        <v>0</v>
      </c>
      <c r="O655" s="167">
        <v>2</v>
      </c>
      <c r="AA655" s="143">
        <v>1</v>
      </c>
      <c r="AB655" s="143">
        <v>7</v>
      </c>
      <c r="AC655" s="143">
        <v>7</v>
      </c>
      <c r="AZ655" s="143">
        <v>2</v>
      </c>
      <c r="BA655" s="143">
        <f>IF(AZ655=1,G655,0)</f>
        <v>0</v>
      </c>
      <c r="BB655" s="143">
        <f>IF(AZ655=2,G655,0)</f>
        <v>0</v>
      </c>
      <c r="BC655" s="143">
        <f>IF(AZ655=3,G655,0)</f>
        <v>0</v>
      </c>
      <c r="BD655" s="143">
        <f>IF(AZ655=4,G655,0)</f>
        <v>0</v>
      </c>
      <c r="BE655" s="143">
        <f>IF(AZ655=5,G655,0)</f>
        <v>0</v>
      </c>
      <c r="CA655" s="174">
        <v>1</v>
      </c>
      <c r="CB655" s="174">
        <v>7</v>
      </c>
      <c r="CZ655" s="143">
        <v>0.00011</v>
      </c>
    </row>
    <row r="656" spans="1:15" ht="12.75">
      <c r="A656" s="175"/>
      <c r="B656" s="178"/>
      <c r="C656" s="225" t="s">
        <v>1190</v>
      </c>
      <c r="D656" s="226"/>
      <c r="E656" s="179">
        <v>38.85</v>
      </c>
      <c r="F656" s="180"/>
      <c r="G656" s="181"/>
      <c r="M656" s="177" t="s">
        <v>1190</v>
      </c>
      <c r="O656" s="167"/>
    </row>
    <row r="657" spans="1:104" ht="12.75">
      <c r="A657" s="168">
        <v>227</v>
      </c>
      <c r="B657" s="169" t="s">
        <v>1191</v>
      </c>
      <c r="C657" s="170" t="s">
        <v>1192</v>
      </c>
      <c r="D657" s="171" t="s">
        <v>403</v>
      </c>
      <c r="E657" s="172">
        <v>195.53</v>
      </c>
      <c r="F657" s="172">
        <v>0</v>
      </c>
      <c r="G657" s="173">
        <f>E657*F657</f>
        <v>0</v>
      </c>
      <c r="O657" s="167">
        <v>2</v>
      </c>
      <c r="AA657" s="143">
        <v>1</v>
      </c>
      <c r="AB657" s="143">
        <v>0</v>
      </c>
      <c r="AC657" s="143">
        <v>0</v>
      </c>
      <c r="AZ657" s="143">
        <v>2</v>
      </c>
      <c r="BA657" s="143">
        <f>IF(AZ657=1,G657,0)</f>
        <v>0</v>
      </c>
      <c r="BB657" s="143">
        <f>IF(AZ657=2,G657,0)</f>
        <v>0</v>
      </c>
      <c r="BC657" s="143">
        <f>IF(AZ657=3,G657,0)</f>
        <v>0</v>
      </c>
      <c r="BD657" s="143">
        <f>IF(AZ657=4,G657,0)</f>
        <v>0</v>
      </c>
      <c r="BE657" s="143">
        <f>IF(AZ657=5,G657,0)</f>
        <v>0</v>
      </c>
      <c r="CA657" s="174">
        <v>1</v>
      </c>
      <c r="CB657" s="174">
        <v>0</v>
      </c>
      <c r="CZ657" s="143">
        <v>0</v>
      </c>
    </row>
    <row r="658" spans="1:15" ht="12.75">
      <c r="A658" s="175"/>
      <c r="B658" s="178"/>
      <c r="C658" s="225" t="s">
        <v>1193</v>
      </c>
      <c r="D658" s="226"/>
      <c r="E658" s="179">
        <v>47.95</v>
      </c>
      <c r="F658" s="180"/>
      <c r="G658" s="181"/>
      <c r="M658" s="177" t="s">
        <v>1193</v>
      </c>
      <c r="O658" s="167"/>
    </row>
    <row r="659" spans="1:15" ht="12.75">
      <c r="A659" s="175"/>
      <c r="B659" s="178"/>
      <c r="C659" s="225" t="s">
        <v>1194</v>
      </c>
      <c r="D659" s="226"/>
      <c r="E659" s="179">
        <v>147.58</v>
      </c>
      <c r="F659" s="180"/>
      <c r="G659" s="181"/>
      <c r="M659" s="177" t="s">
        <v>1194</v>
      </c>
      <c r="O659" s="167"/>
    </row>
    <row r="660" spans="1:104" ht="12.75">
      <c r="A660" s="168">
        <v>228</v>
      </c>
      <c r="B660" s="169" t="s">
        <v>1195</v>
      </c>
      <c r="C660" s="170" t="s">
        <v>1196</v>
      </c>
      <c r="D660" s="171" t="s">
        <v>403</v>
      </c>
      <c r="E660" s="172">
        <v>198.611</v>
      </c>
      <c r="F660" s="172">
        <v>0</v>
      </c>
      <c r="G660" s="173">
        <f>E660*F660</f>
        <v>0</v>
      </c>
      <c r="O660" s="167">
        <v>2</v>
      </c>
      <c r="AA660" s="143">
        <v>1</v>
      </c>
      <c r="AB660" s="143">
        <v>7</v>
      </c>
      <c r="AC660" s="143">
        <v>7</v>
      </c>
      <c r="AZ660" s="143">
        <v>2</v>
      </c>
      <c r="BA660" s="143">
        <f>IF(AZ660=1,G660,0)</f>
        <v>0</v>
      </c>
      <c r="BB660" s="143">
        <f>IF(AZ660=2,G660,0)</f>
        <v>0</v>
      </c>
      <c r="BC660" s="143">
        <f>IF(AZ660=3,G660,0)</f>
        <v>0</v>
      </c>
      <c r="BD660" s="143">
        <f>IF(AZ660=4,G660,0)</f>
        <v>0</v>
      </c>
      <c r="BE660" s="143">
        <f>IF(AZ660=5,G660,0)</f>
        <v>0</v>
      </c>
      <c r="CA660" s="174">
        <v>1</v>
      </c>
      <c r="CB660" s="174">
        <v>7</v>
      </c>
      <c r="CZ660" s="143">
        <v>0.00019</v>
      </c>
    </row>
    <row r="661" spans="1:15" ht="12.75">
      <c r="A661" s="175"/>
      <c r="B661" s="176"/>
      <c r="C661" s="227" t="s">
        <v>1197</v>
      </c>
      <c r="D661" s="228"/>
      <c r="E661" s="228"/>
      <c r="F661" s="228"/>
      <c r="G661" s="229"/>
      <c r="L661" s="177" t="s">
        <v>1197</v>
      </c>
      <c r="O661" s="167">
        <v>3</v>
      </c>
    </row>
    <row r="662" spans="1:15" ht="22.5">
      <c r="A662" s="175"/>
      <c r="B662" s="178"/>
      <c r="C662" s="225" t="s">
        <v>1021</v>
      </c>
      <c r="D662" s="226"/>
      <c r="E662" s="179">
        <v>198.611</v>
      </c>
      <c r="F662" s="180"/>
      <c r="G662" s="181"/>
      <c r="M662" s="177" t="s">
        <v>1021</v>
      </c>
      <c r="O662" s="167"/>
    </row>
    <row r="663" spans="1:104" ht="12.75">
      <c r="A663" s="168">
        <v>229</v>
      </c>
      <c r="B663" s="169" t="s">
        <v>1198</v>
      </c>
      <c r="C663" s="170" t="s">
        <v>1199</v>
      </c>
      <c r="D663" s="171" t="s">
        <v>415</v>
      </c>
      <c r="E663" s="172">
        <v>4</v>
      </c>
      <c r="F663" s="172">
        <v>0</v>
      </c>
      <c r="G663" s="173">
        <f>E663*F663</f>
        <v>0</v>
      </c>
      <c r="O663" s="167">
        <v>2</v>
      </c>
      <c r="AA663" s="143">
        <v>3</v>
      </c>
      <c r="AB663" s="143">
        <v>7</v>
      </c>
      <c r="AC663" s="143">
        <v>596601813</v>
      </c>
      <c r="AZ663" s="143">
        <v>2</v>
      </c>
      <c r="BA663" s="143">
        <f>IF(AZ663=1,G663,0)</f>
        <v>0</v>
      </c>
      <c r="BB663" s="143">
        <f>IF(AZ663=2,G663,0)</f>
        <v>0</v>
      </c>
      <c r="BC663" s="143">
        <f>IF(AZ663=3,G663,0)</f>
        <v>0</v>
      </c>
      <c r="BD663" s="143">
        <f>IF(AZ663=4,G663,0)</f>
        <v>0</v>
      </c>
      <c r="BE663" s="143">
        <f>IF(AZ663=5,G663,0)</f>
        <v>0</v>
      </c>
      <c r="CA663" s="174">
        <v>3</v>
      </c>
      <c r="CB663" s="174">
        <v>7</v>
      </c>
      <c r="CZ663" s="143">
        <v>0.0015</v>
      </c>
    </row>
    <row r="664" spans="1:15" ht="12.75">
      <c r="A664" s="175"/>
      <c r="B664" s="178"/>
      <c r="C664" s="225" t="s">
        <v>1200</v>
      </c>
      <c r="D664" s="226"/>
      <c r="E664" s="179">
        <v>4</v>
      </c>
      <c r="F664" s="180"/>
      <c r="G664" s="181"/>
      <c r="M664" s="177" t="s">
        <v>1200</v>
      </c>
      <c r="O664" s="167"/>
    </row>
    <row r="665" spans="1:104" ht="12.75">
      <c r="A665" s="168">
        <v>230</v>
      </c>
      <c r="B665" s="169" t="s">
        <v>1201</v>
      </c>
      <c r="C665" s="170" t="s">
        <v>1202</v>
      </c>
      <c r="D665" s="171" t="s">
        <v>403</v>
      </c>
      <c r="E665" s="172">
        <v>228.4026</v>
      </c>
      <c r="F665" s="172">
        <v>0</v>
      </c>
      <c r="G665" s="173">
        <f>E665*F665</f>
        <v>0</v>
      </c>
      <c r="O665" s="167">
        <v>2</v>
      </c>
      <c r="AA665" s="143">
        <v>3</v>
      </c>
      <c r="AB665" s="143">
        <v>7</v>
      </c>
      <c r="AC665" s="143">
        <v>673522305</v>
      </c>
      <c r="AZ665" s="143">
        <v>2</v>
      </c>
      <c r="BA665" s="143">
        <f>IF(AZ665=1,G665,0)</f>
        <v>0</v>
      </c>
      <c r="BB665" s="143">
        <f>IF(AZ665=2,G665,0)</f>
        <v>0</v>
      </c>
      <c r="BC665" s="143">
        <f>IF(AZ665=3,G665,0)</f>
        <v>0</v>
      </c>
      <c r="BD665" s="143">
        <f>IF(AZ665=4,G665,0)</f>
        <v>0</v>
      </c>
      <c r="BE665" s="143">
        <f>IF(AZ665=5,G665,0)</f>
        <v>0</v>
      </c>
      <c r="CA665" s="174">
        <v>3</v>
      </c>
      <c r="CB665" s="174">
        <v>7</v>
      </c>
      <c r="CZ665" s="143">
        <v>0.00023</v>
      </c>
    </row>
    <row r="666" spans="1:15" ht="12.75">
      <c r="A666" s="175"/>
      <c r="B666" s="178"/>
      <c r="C666" s="225" t="s">
        <v>1203</v>
      </c>
      <c r="D666" s="226"/>
      <c r="E666" s="179">
        <v>228.4026</v>
      </c>
      <c r="F666" s="180"/>
      <c r="G666" s="181"/>
      <c r="M666" s="177" t="s">
        <v>1203</v>
      </c>
      <c r="O666" s="167"/>
    </row>
    <row r="667" spans="1:104" ht="12.75">
      <c r="A667" s="168">
        <v>231</v>
      </c>
      <c r="B667" s="169" t="s">
        <v>1204</v>
      </c>
      <c r="C667" s="170" t="s">
        <v>1205</v>
      </c>
      <c r="D667" s="171" t="s">
        <v>498</v>
      </c>
      <c r="E667" s="172">
        <v>16.898278138</v>
      </c>
      <c r="F667" s="172">
        <v>0</v>
      </c>
      <c r="G667" s="173">
        <f>E667*F667</f>
        <v>0</v>
      </c>
      <c r="O667" s="167">
        <v>2</v>
      </c>
      <c r="AA667" s="143">
        <v>7</v>
      </c>
      <c r="AB667" s="143">
        <v>1001</v>
      </c>
      <c r="AC667" s="143">
        <v>5</v>
      </c>
      <c r="AZ667" s="143">
        <v>2</v>
      </c>
      <c r="BA667" s="143">
        <f>IF(AZ667=1,G667,0)</f>
        <v>0</v>
      </c>
      <c r="BB667" s="143">
        <f>IF(AZ667=2,G667,0)</f>
        <v>0</v>
      </c>
      <c r="BC667" s="143">
        <f>IF(AZ667=3,G667,0)</f>
        <v>0</v>
      </c>
      <c r="BD667" s="143">
        <f>IF(AZ667=4,G667,0)</f>
        <v>0</v>
      </c>
      <c r="BE667" s="143">
        <f>IF(AZ667=5,G667,0)</f>
        <v>0</v>
      </c>
      <c r="CA667" s="174">
        <v>7</v>
      </c>
      <c r="CB667" s="174">
        <v>1001</v>
      </c>
      <c r="CZ667" s="143">
        <v>0</v>
      </c>
    </row>
    <row r="668" spans="1:57" ht="12.75">
      <c r="A668" s="182"/>
      <c r="B668" s="183" t="s">
        <v>392</v>
      </c>
      <c r="C668" s="184" t="str">
        <f>CONCATENATE(B638," ",C638)</f>
        <v>765 Krytiny tvrdé</v>
      </c>
      <c r="D668" s="185"/>
      <c r="E668" s="186"/>
      <c r="F668" s="187"/>
      <c r="G668" s="188">
        <f>SUM(G638:G667)</f>
        <v>0</v>
      </c>
      <c r="O668" s="167">
        <v>4</v>
      </c>
      <c r="BA668" s="189">
        <f>SUM(BA638:BA667)</f>
        <v>0</v>
      </c>
      <c r="BB668" s="189">
        <f>SUM(BB638:BB667)</f>
        <v>0</v>
      </c>
      <c r="BC668" s="189">
        <f>SUM(BC638:BC667)</f>
        <v>0</v>
      </c>
      <c r="BD668" s="189">
        <f>SUM(BD638:BD667)</f>
        <v>0</v>
      </c>
      <c r="BE668" s="189">
        <f>SUM(BE638:BE667)</f>
        <v>0</v>
      </c>
    </row>
    <row r="669" spans="1:15" ht="12.75">
      <c r="A669" s="160" t="s">
        <v>389</v>
      </c>
      <c r="B669" s="161" t="s">
        <v>1206</v>
      </c>
      <c r="C669" s="162" t="s">
        <v>1207</v>
      </c>
      <c r="D669" s="163"/>
      <c r="E669" s="164"/>
      <c r="F669" s="164"/>
      <c r="G669" s="165"/>
      <c r="H669" s="166"/>
      <c r="I669" s="166"/>
      <c r="O669" s="167">
        <v>1</v>
      </c>
    </row>
    <row r="670" spans="1:104" ht="12.75">
      <c r="A670" s="168">
        <v>232</v>
      </c>
      <c r="B670" s="169" t="s">
        <v>1208</v>
      </c>
      <c r="C670" s="170" t="s">
        <v>1209</v>
      </c>
      <c r="D670" s="171" t="s">
        <v>415</v>
      </c>
      <c r="E670" s="172">
        <v>4</v>
      </c>
      <c r="F670" s="172">
        <v>0</v>
      </c>
      <c r="G670" s="173">
        <f>E670*F670</f>
        <v>0</v>
      </c>
      <c r="O670" s="167">
        <v>2</v>
      </c>
      <c r="AA670" s="143">
        <v>1</v>
      </c>
      <c r="AB670" s="143">
        <v>7</v>
      </c>
      <c r="AC670" s="143">
        <v>7</v>
      </c>
      <c r="AZ670" s="143">
        <v>2</v>
      </c>
      <c r="BA670" s="143">
        <f>IF(AZ670=1,G670,0)</f>
        <v>0</v>
      </c>
      <c r="BB670" s="143">
        <f>IF(AZ670=2,G670,0)</f>
        <v>0</v>
      </c>
      <c r="BC670" s="143">
        <f>IF(AZ670=3,G670,0)</f>
        <v>0</v>
      </c>
      <c r="BD670" s="143">
        <f>IF(AZ670=4,G670,0)</f>
        <v>0</v>
      </c>
      <c r="BE670" s="143">
        <f>IF(AZ670=5,G670,0)</f>
        <v>0</v>
      </c>
      <c r="CA670" s="174">
        <v>1</v>
      </c>
      <c r="CB670" s="174">
        <v>7</v>
      </c>
      <c r="CZ670" s="143">
        <v>0.00028</v>
      </c>
    </row>
    <row r="671" spans="1:15" ht="12.75">
      <c r="A671" s="175"/>
      <c r="B671" s="178"/>
      <c r="C671" s="225" t="s">
        <v>483</v>
      </c>
      <c r="D671" s="226"/>
      <c r="E671" s="179">
        <v>4</v>
      </c>
      <c r="F671" s="180"/>
      <c r="G671" s="181"/>
      <c r="M671" s="177">
        <v>4</v>
      </c>
      <c r="O671" s="167"/>
    </row>
    <row r="672" spans="1:104" ht="12.75">
      <c r="A672" s="168">
        <v>233</v>
      </c>
      <c r="B672" s="169" t="s">
        <v>1210</v>
      </c>
      <c r="C672" s="170" t="s">
        <v>1211</v>
      </c>
      <c r="D672" s="171" t="s">
        <v>415</v>
      </c>
      <c r="E672" s="172">
        <v>3</v>
      </c>
      <c r="F672" s="172">
        <v>0</v>
      </c>
      <c r="G672" s="173">
        <f>E672*F672</f>
        <v>0</v>
      </c>
      <c r="O672" s="167">
        <v>2</v>
      </c>
      <c r="AA672" s="143">
        <v>1</v>
      </c>
      <c r="AB672" s="143">
        <v>7</v>
      </c>
      <c r="AC672" s="143">
        <v>7</v>
      </c>
      <c r="AZ672" s="143">
        <v>2</v>
      </c>
      <c r="BA672" s="143">
        <f>IF(AZ672=1,G672,0)</f>
        <v>0</v>
      </c>
      <c r="BB672" s="143">
        <f>IF(AZ672=2,G672,0)</f>
        <v>0</v>
      </c>
      <c r="BC672" s="143">
        <f>IF(AZ672=3,G672,0)</f>
        <v>0</v>
      </c>
      <c r="BD672" s="143">
        <f>IF(AZ672=4,G672,0)</f>
        <v>0</v>
      </c>
      <c r="BE672" s="143">
        <f>IF(AZ672=5,G672,0)</f>
        <v>0</v>
      </c>
      <c r="CA672" s="174">
        <v>1</v>
      </c>
      <c r="CB672" s="174">
        <v>7</v>
      </c>
      <c r="CZ672" s="143">
        <v>0.00028</v>
      </c>
    </row>
    <row r="673" spans="1:15" ht="12.75">
      <c r="A673" s="175"/>
      <c r="B673" s="178"/>
      <c r="C673" s="225" t="s">
        <v>411</v>
      </c>
      <c r="D673" s="226"/>
      <c r="E673" s="179">
        <v>3</v>
      </c>
      <c r="F673" s="180"/>
      <c r="G673" s="181"/>
      <c r="M673" s="177">
        <v>3</v>
      </c>
      <c r="O673" s="167"/>
    </row>
    <row r="674" spans="1:104" ht="12.75">
      <c r="A674" s="168">
        <v>234</v>
      </c>
      <c r="B674" s="169" t="s">
        <v>1212</v>
      </c>
      <c r="C674" s="170" t="s">
        <v>1213</v>
      </c>
      <c r="D674" s="171" t="s">
        <v>415</v>
      </c>
      <c r="E674" s="172">
        <v>7</v>
      </c>
      <c r="F674" s="172">
        <v>0</v>
      </c>
      <c r="G674" s="173">
        <f>E674*F674</f>
        <v>0</v>
      </c>
      <c r="O674" s="167">
        <v>2</v>
      </c>
      <c r="AA674" s="143">
        <v>1</v>
      </c>
      <c r="AB674" s="143">
        <v>7</v>
      </c>
      <c r="AC674" s="143">
        <v>7</v>
      </c>
      <c r="AZ674" s="143">
        <v>2</v>
      </c>
      <c r="BA674" s="143">
        <f>IF(AZ674=1,G674,0)</f>
        <v>0</v>
      </c>
      <c r="BB674" s="143">
        <f>IF(AZ674=2,G674,0)</f>
        <v>0</v>
      </c>
      <c r="BC674" s="143">
        <f>IF(AZ674=3,G674,0)</f>
        <v>0</v>
      </c>
      <c r="BD674" s="143">
        <f>IF(AZ674=4,G674,0)</f>
        <v>0</v>
      </c>
      <c r="BE674" s="143">
        <f>IF(AZ674=5,G674,0)</f>
        <v>0</v>
      </c>
      <c r="CA674" s="174">
        <v>1</v>
      </c>
      <c r="CB674" s="174">
        <v>7</v>
      </c>
      <c r="CZ674" s="143">
        <v>0.00028</v>
      </c>
    </row>
    <row r="675" spans="1:15" ht="12.75">
      <c r="A675" s="175"/>
      <c r="B675" s="178"/>
      <c r="C675" s="225" t="s">
        <v>1214</v>
      </c>
      <c r="D675" s="226"/>
      <c r="E675" s="179">
        <v>7</v>
      </c>
      <c r="F675" s="180"/>
      <c r="G675" s="181"/>
      <c r="M675" s="177">
        <v>7</v>
      </c>
      <c r="O675" s="167"/>
    </row>
    <row r="676" spans="1:104" ht="12.75">
      <c r="A676" s="168">
        <v>235</v>
      </c>
      <c r="B676" s="169" t="s">
        <v>1215</v>
      </c>
      <c r="C676" s="170" t="s">
        <v>1216</v>
      </c>
      <c r="D676" s="171" t="s">
        <v>415</v>
      </c>
      <c r="E676" s="172">
        <v>7</v>
      </c>
      <c r="F676" s="172">
        <v>0</v>
      </c>
      <c r="G676" s="173">
        <f>E676*F676</f>
        <v>0</v>
      </c>
      <c r="O676" s="167">
        <v>2</v>
      </c>
      <c r="AA676" s="143">
        <v>1</v>
      </c>
      <c r="AB676" s="143">
        <v>7</v>
      </c>
      <c r="AC676" s="143">
        <v>7</v>
      </c>
      <c r="AZ676" s="143">
        <v>2</v>
      </c>
      <c r="BA676" s="143">
        <f>IF(AZ676=1,G676,0)</f>
        <v>0</v>
      </c>
      <c r="BB676" s="143">
        <f>IF(AZ676=2,G676,0)</f>
        <v>0</v>
      </c>
      <c r="BC676" s="143">
        <f>IF(AZ676=3,G676,0)</f>
        <v>0</v>
      </c>
      <c r="BD676" s="143">
        <f>IF(AZ676=4,G676,0)</f>
        <v>0</v>
      </c>
      <c r="BE676" s="143">
        <f>IF(AZ676=5,G676,0)</f>
        <v>0</v>
      </c>
      <c r="CA676" s="174">
        <v>1</v>
      </c>
      <c r="CB676" s="174">
        <v>7</v>
      </c>
      <c r="CZ676" s="143">
        <v>0.00028</v>
      </c>
    </row>
    <row r="677" spans="1:15" ht="12.75">
      <c r="A677" s="175"/>
      <c r="B677" s="178"/>
      <c r="C677" s="225" t="s">
        <v>1214</v>
      </c>
      <c r="D677" s="226"/>
      <c r="E677" s="179">
        <v>7</v>
      </c>
      <c r="F677" s="180"/>
      <c r="G677" s="181"/>
      <c r="M677" s="177">
        <v>7</v>
      </c>
      <c r="O677" s="167"/>
    </row>
    <row r="678" spans="1:104" ht="12.75">
      <c r="A678" s="168">
        <v>236</v>
      </c>
      <c r="B678" s="169" t="s">
        <v>1217</v>
      </c>
      <c r="C678" s="170" t="s">
        <v>1218</v>
      </c>
      <c r="D678" s="171" t="s">
        <v>415</v>
      </c>
      <c r="E678" s="172">
        <v>5</v>
      </c>
      <c r="F678" s="172">
        <v>0</v>
      </c>
      <c r="G678" s="173">
        <f>E678*F678</f>
        <v>0</v>
      </c>
      <c r="O678" s="167">
        <v>2</v>
      </c>
      <c r="AA678" s="143">
        <v>1</v>
      </c>
      <c r="AB678" s="143">
        <v>7</v>
      </c>
      <c r="AC678" s="143">
        <v>7</v>
      </c>
      <c r="AZ678" s="143">
        <v>2</v>
      </c>
      <c r="BA678" s="143">
        <f>IF(AZ678=1,G678,0)</f>
        <v>0</v>
      </c>
      <c r="BB678" s="143">
        <f>IF(AZ678=2,G678,0)</f>
        <v>0</v>
      </c>
      <c r="BC678" s="143">
        <f>IF(AZ678=3,G678,0)</f>
        <v>0</v>
      </c>
      <c r="BD678" s="143">
        <f>IF(AZ678=4,G678,0)</f>
        <v>0</v>
      </c>
      <c r="BE678" s="143">
        <f>IF(AZ678=5,G678,0)</f>
        <v>0</v>
      </c>
      <c r="CA678" s="174">
        <v>1</v>
      </c>
      <c r="CB678" s="174">
        <v>7</v>
      </c>
      <c r="CZ678" s="143">
        <v>0</v>
      </c>
    </row>
    <row r="679" spans="1:15" ht="12.75">
      <c r="A679" s="175"/>
      <c r="B679" s="176"/>
      <c r="C679" s="227" t="s">
        <v>1219</v>
      </c>
      <c r="D679" s="228"/>
      <c r="E679" s="228"/>
      <c r="F679" s="228"/>
      <c r="G679" s="229"/>
      <c r="L679" s="177" t="s">
        <v>1219</v>
      </c>
      <c r="O679" s="167">
        <v>3</v>
      </c>
    </row>
    <row r="680" spans="1:15" ht="12.75">
      <c r="A680" s="175"/>
      <c r="B680" s="178"/>
      <c r="C680" s="225" t="s">
        <v>1220</v>
      </c>
      <c r="D680" s="226"/>
      <c r="E680" s="179">
        <v>5</v>
      </c>
      <c r="F680" s="180"/>
      <c r="G680" s="181"/>
      <c r="M680" s="177">
        <v>5</v>
      </c>
      <c r="O680" s="167"/>
    </row>
    <row r="681" spans="1:104" ht="12.75">
      <c r="A681" s="168">
        <v>237</v>
      </c>
      <c r="B681" s="169" t="s">
        <v>1221</v>
      </c>
      <c r="C681" s="170" t="s">
        <v>1222</v>
      </c>
      <c r="D681" s="171" t="s">
        <v>415</v>
      </c>
      <c r="E681" s="172">
        <v>2</v>
      </c>
      <c r="F681" s="172">
        <v>0</v>
      </c>
      <c r="G681" s="173">
        <f>E681*F681</f>
        <v>0</v>
      </c>
      <c r="O681" s="167">
        <v>2</v>
      </c>
      <c r="AA681" s="143">
        <v>1</v>
      </c>
      <c r="AB681" s="143">
        <v>7</v>
      </c>
      <c r="AC681" s="143">
        <v>7</v>
      </c>
      <c r="AZ681" s="143">
        <v>2</v>
      </c>
      <c r="BA681" s="143">
        <f>IF(AZ681=1,G681,0)</f>
        <v>0</v>
      </c>
      <c r="BB681" s="143">
        <f>IF(AZ681=2,G681,0)</f>
        <v>0</v>
      </c>
      <c r="BC681" s="143">
        <f>IF(AZ681=3,G681,0)</f>
        <v>0</v>
      </c>
      <c r="BD681" s="143">
        <f>IF(AZ681=4,G681,0)</f>
        <v>0</v>
      </c>
      <c r="BE681" s="143">
        <f>IF(AZ681=5,G681,0)</f>
        <v>0</v>
      </c>
      <c r="CA681" s="174">
        <v>1</v>
      </c>
      <c r="CB681" s="174">
        <v>7</v>
      </c>
      <c r="CZ681" s="143">
        <v>0</v>
      </c>
    </row>
    <row r="682" spans="1:15" ht="12.75">
      <c r="A682" s="175"/>
      <c r="B682" s="176"/>
      <c r="C682" s="227" t="s">
        <v>1219</v>
      </c>
      <c r="D682" s="228"/>
      <c r="E682" s="228"/>
      <c r="F682" s="228"/>
      <c r="G682" s="229"/>
      <c r="L682" s="177" t="s">
        <v>1219</v>
      </c>
      <c r="O682" s="167">
        <v>3</v>
      </c>
    </row>
    <row r="683" spans="1:15" ht="12.75">
      <c r="A683" s="175"/>
      <c r="B683" s="178"/>
      <c r="C683" s="225" t="s">
        <v>1223</v>
      </c>
      <c r="D683" s="226"/>
      <c r="E683" s="179">
        <v>0</v>
      </c>
      <c r="F683" s="180"/>
      <c r="G683" s="181"/>
      <c r="M683" s="177" t="s">
        <v>1223</v>
      </c>
      <c r="O683" s="167"/>
    </row>
    <row r="684" spans="1:15" ht="12.75">
      <c r="A684" s="175"/>
      <c r="B684" s="178"/>
      <c r="C684" s="225" t="s">
        <v>721</v>
      </c>
      <c r="D684" s="226"/>
      <c r="E684" s="179">
        <v>2</v>
      </c>
      <c r="F684" s="180"/>
      <c r="G684" s="181"/>
      <c r="M684" s="177">
        <v>2</v>
      </c>
      <c r="O684" s="167"/>
    </row>
    <row r="685" spans="1:104" ht="12.75">
      <c r="A685" s="168">
        <v>238</v>
      </c>
      <c r="B685" s="169" t="s">
        <v>1224</v>
      </c>
      <c r="C685" s="170" t="s">
        <v>1225</v>
      </c>
      <c r="D685" s="171" t="s">
        <v>415</v>
      </c>
      <c r="E685" s="172">
        <v>6</v>
      </c>
      <c r="F685" s="172">
        <v>0</v>
      </c>
      <c r="G685" s="173">
        <f>E685*F685</f>
        <v>0</v>
      </c>
      <c r="O685" s="167">
        <v>2</v>
      </c>
      <c r="AA685" s="143">
        <v>1</v>
      </c>
      <c r="AB685" s="143">
        <v>7</v>
      </c>
      <c r="AC685" s="143">
        <v>7</v>
      </c>
      <c r="AZ685" s="143">
        <v>2</v>
      </c>
      <c r="BA685" s="143">
        <f>IF(AZ685=1,G685,0)</f>
        <v>0</v>
      </c>
      <c r="BB685" s="143">
        <f>IF(AZ685=2,G685,0)</f>
        <v>0</v>
      </c>
      <c r="BC685" s="143">
        <f>IF(AZ685=3,G685,0)</f>
        <v>0</v>
      </c>
      <c r="BD685" s="143">
        <f>IF(AZ685=4,G685,0)</f>
        <v>0</v>
      </c>
      <c r="BE685" s="143">
        <f>IF(AZ685=5,G685,0)</f>
        <v>0</v>
      </c>
      <c r="CA685" s="174">
        <v>1</v>
      </c>
      <c r="CB685" s="174">
        <v>7</v>
      </c>
      <c r="CZ685" s="143">
        <v>1E-05</v>
      </c>
    </row>
    <row r="686" spans="1:15" ht="12.75">
      <c r="A686" s="175"/>
      <c r="B686" s="178"/>
      <c r="C686" s="225" t="s">
        <v>1226</v>
      </c>
      <c r="D686" s="226"/>
      <c r="E686" s="179">
        <v>6</v>
      </c>
      <c r="F686" s="180"/>
      <c r="G686" s="181"/>
      <c r="M686" s="177" t="s">
        <v>1226</v>
      </c>
      <c r="O686" s="167"/>
    </row>
    <row r="687" spans="1:104" ht="12.75">
      <c r="A687" s="168">
        <v>239</v>
      </c>
      <c r="B687" s="169" t="s">
        <v>1227</v>
      </c>
      <c r="C687" s="170" t="s">
        <v>1228</v>
      </c>
      <c r="D687" s="171" t="s">
        <v>415</v>
      </c>
      <c r="E687" s="172">
        <v>6</v>
      </c>
      <c r="F687" s="172">
        <v>0</v>
      </c>
      <c r="G687" s="173">
        <f>E687*F687</f>
        <v>0</v>
      </c>
      <c r="O687" s="167">
        <v>2</v>
      </c>
      <c r="AA687" s="143">
        <v>12</v>
      </c>
      <c r="AB687" s="143">
        <v>0</v>
      </c>
      <c r="AC687" s="143">
        <v>986</v>
      </c>
      <c r="AZ687" s="143">
        <v>2</v>
      </c>
      <c r="BA687" s="143">
        <f>IF(AZ687=1,G687,0)</f>
        <v>0</v>
      </c>
      <c r="BB687" s="143">
        <f>IF(AZ687=2,G687,0)</f>
        <v>0</v>
      </c>
      <c r="BC687" s="143">
        <f>IF(AZ687=3,G687,0)</f>
        <v>0</v>
      </c>
      <c r="BD687" s="143">
        <f>IF(AZ687=4,G687,0)</f>
        <v>0</v>
      </c>
      <c r="BE687" s="143">
        <f>IF(AZ687=5,G687,0)</f>
        <v>0</v>
      </c>
      <c r="CA687" s="174">
        <v>12</v>
      </c>
      <c r="CB687" s="174">
        <v>0</v>
      </c>
      <c r="CZ687" s="143">
        <v>0</v>
      </c>
    </row>
    <row r="688" spans="1:15" ht="12.75">
      <c r="A688" s="175"/>
      <c r="B688" s="176"/>
      <c r="C688" s="227" t="s">
        <v>1229</v>
      </c>
      <c r="D688" s="228"/>
      <c r="E688" s="228"/>
      <c r="F688" s="228"/>
      <c r="G688" s="229"/>
      <c r="L688" s="177" t="s">
        <v>1229</v>
      </c>
      <c r="O688" s="167">
        <v>3</v>
      </c>
    </row>
    <row r="689" spans="1:15" ht="12.75">
      <c r="A689" s="175"/>
      <c r="B689" s="178"/>
      <c r="C689" s="225" t="s">
        <v>878</v>
      </c>
      <c r="D689" s="226"/>
      <c r="E689" s="179">
        <v>6</v>
      </c>
      <c r="F689" s="180"/>
      <c r="G689" s="181"/>
      <c r="M689" s="177">
        <v>6</v>
      </c>
      <c r="O689" s="167"/>
    </row>
    <row r="690" spans="1:104" ht="12.75">
      <c r="A690" s="168">
        <v>240</v>
      </c>
      <c r="B690" s="169" t="s">
        <v>1230</v>
      </c>
      <c r="C690" s="170" t="s">
        <v>1231</v>
      </c>
      <c r="D690" s="171" t="s">
        <v>415</v>
      </c>
      <c r="E690" s="172">
        <v>5</v>
      </c>
      <c r="F690" s="172">
        <v>0</v>
      </c>
      <c r="G690" s="173">
        <f>E690*F690</f>
        <v>0</v>
      </c>
      <c r="O690" s="167">
        <v>2</v>
      </c>
      <c r="AA690" s="143">
        <v>3</v>
      </c>
      <c r="AB690" s="143">
        <v>7</v>
      </c>
      <c r="AC690" s="143">
        <v>61187158</v>
      </c>
      <c r="AZ690" s="143">
        <v>2</v>
      </c>
      <c r="BA690" s="143">
        <f>IF(AZ690=1,G690,0)</f>
        <v>0</v>
      </c>
      <c r="BB690" s="143">
        <f>IF(AZ690=2,G690,0)</f>
        <v>0</v>
      </c>
      <c r="BC690" s="143">
        <f>IF(AZ690=3,G690,0)</f>
        <v>0</v>
      </c>
      <c r="BD690" s="143">
        <f>IF(AZ690=4,G690,0)</f>
        <v>0</v>
      </c>
      <c r="BE690" s="143">
        <f>IF(AZ690=5,G690,0)</f>
        <v>0</v>
      </c>
      <c r="CA690" s="174">
        <v>3</v>
      </c>
      <c r="CB690" s="174">
        <v>7</v>
      </c>
      <c r="CZ690" s="143">
        <v>0.00129</v>
      </c>
    </row>
    <row r="691" spans="1:15" ht="12.75">
      <c r="A691" s="175"/>
      <c r="B691" s="178"/>
      <c r="C691" s="225" t="s">
        <v>646</v>
      </c>
      <c r="D691" s="226"/>
      <c r="E691" s="179">
        <v>5</v>
      </c>
      <c r="F691" s="180"/>
      <c r="G691" s="181"/>
      <c r="M691" s="177" t="s">
        <v>646</v>
      </c>
      <c r="O691" s="167"/>
    </row>
    <row r="692" spans="1:104" ht="12.75">
      <c r="A692" s="168">
        <v>241</v>
      </c>
      <c r="B692" s="169" t="s">
        <v>1232</v>
      </c>
      <c r="C692" s="170" t="s">
        <v>1233</v>
      </c>
      <c r="D692" s="171" t="s">
        <v>415</v>
      </c>
      <c r="E692" s="172">
        <v>1</v>
      </c>
      <c r="F692" s="172">
        <v>0</v>
      </c>
      <c r="G692" s="173">
        <f>E692*F692</f>
        <v>0</v>
      </c>
      <c r="O692" s="167">
        <v>2</v>
      </c>
      <c r="AA692" s="143">
        <v>3</v>
      </c>
      <c r="AB692" s="143">
        <v>1</v>
      </c>
      <c r="AC692" s="143">
        <v>61187181</v>
      </c>
      <c r="AZ692" s="143">
        <v>2</v>
      </c>
      <c r="BA692" s="143">
        <f>IF(AZ692=1,G692,0)</f>
        <v>0</v>
      </c>
      <c r="BB692" s="143">
        <f>IF(AZ692=2,G692,0)</f>
        <v>0</v>
      </c>
      <c r="BC692" s="143">
        <f>IF(AZ692=3,G692,0)</f>
        <v>0</v>
      </c>
      <c r="BD692" s="143">
        <f>IF(AZ692=4,G692,0)</f>
        <v>0</v>
      </c>
      <c r="BE692" s="143">
        <f>IF(AZ692=5,G692,0)</f>
        <v>0</v>
      </c>
      <c r="CA692" s="174">
        <v>3</v>
      </c>
      <c r="CB692" s="174">
        <v>1</v>
      </c>
      <c r="CZ692" s="143">
        <v>0.00181</v>
      </c>
    </row>
    <row r="693" spans="1:15" ht="12.75">
      <c r="A693" s="175"/>
      <c r="B693" s="178"/>
      <c r="C693" s="225" t="s">
        <v>390</v>
      </c>
      <c r="D693" s="226"/>
      <c r="E693" s="179">
        <v>1</v>
      </c>
      <c r="F693" s="180"/>
      <c r="G693" s="181"/>
      <c r="M693" s="177">
        <v>1</v>
      </c>
      <c r="O693" s="167"/>
    </row>
    <row r="694" spans="1:104" ht="12.75">
      <c r="A694" s="168">
        <v>242</v>
      </c>
      <c r="B694" s="169" t="s">
        <v>1234</v>
      </c>
      <c r="C694" s="170" t="s">
        <v>1235</v>
      </c>
      <c r="D694" s="171" t="s">
        <v>415</v>
      </c>
      <c r="E694" s="172">
        <v>2</v>
      </c>
      <c r="F694" s="172">
        <v>0</v>
      </c>
      <c r="G694" s="173">
        <f>E694*F694</f>
        <v>0</v>
      </c>
      <c r="O694" s="167">
        <v>2</v>
      </c>
      <c r="AA694" s="143">
        <v>12</v>
      </c>
      <c r="AB694" s="143">
        <v>1</v>
      </c>
      <c r="AC694" s="143">
        <v>76</v>
      </c>
      <c r="AZ694" s="143">
        <v>2</v>
      </c>
      <c r="BA694" s="143">
        <f>IF(AZ694=1,G694,0)</f>
        <v>0</v>
      </c>
      <c r="BB694" s="143">
        <f>IF(AZ694=2,G694,0)</f>
        <v>0</v>
      </c>
      <c r="BC694" s="143">
        <f>IF(AZ694=3,G694,0)</f>
        <v>0</v>
      </c>
      <c r="BD694" s="143">
        <f>IF(AZ694=4,G694,0)</f>
        <v>0</v>
      </c>
      <c r="BE694" s="143">
        <f>IF(AZ694=5,G694,0)</f>
        <v>0</v>
      </c>
      <c r="CA694" s="174">
        <v>12</v>
      </c>
      <c r="CB694" s="174">
        <v>1</v>
      </c>
      <c r="CZ694" s="143">
        <v>0.054</v>
      </c>
    </row>
    <row r="695" spans="1:15" ht="12.75">
      <c r="A695" s="175"/>
      <c r="B695" s="176"/>
      <c r="C695" s="227" t="s">
        <v>1236</v>
      </c>
      <c r="D695" s="228"/>
      <c r="E695" s="228"/>
      <c r="F695" s="228"/>
      <c r="G695" s="229"/>
      <c r="L695" s="177" t="s">
        <v>1236</v>
      </c>
      <c r="O695" s="167">
        <v>3</v>
      </c>
    </row>
    <row r="696" spans="1:15" ht="12.75">
      <c r="A696" s="175"/>
      <c r="B696" s="176"/>
      <c r="C696" s="227" t="s">
        <v>1237</v>
      </c>
      <c r="D696" s="228"/>
      <c r="E696" s="228"/>
      <c r="F696" s="228"/>
      <c r="G696" s="229"/>
      <c r="L696" s="177" t="s">
        <v>1237</v>
      </c>
      <c r="O696" s="167">
        <v>3</v>
      </c>
    </row>
    <row r="697" spans="1:15" ht="12.75">
      <c r="A697" s="175"/>
      <c r="B697" s="176"/>
      <c r="C697" s="227" t="s">
        <v>1238</v>
      </c>
      <c r="D697" s="228"/>
      <c r="E697" s="228"/>
      <c r="F697" s="228"/>
      <c r="G697" s="229"/>
      <c r="L697" s="177" t="s">
        <v>1238</v>
      </c>
      <c r="O697" s="167">
        <v>3</v>
      </c>
    </row>
    <row r="698" spans="1:15" ht="12.75">
      <c r="A698" s="175"/>
      <c r="B698" s="176"/>
      <c r="C698" s="227" t="s">
        <v>1239</v>
      </c>
      <c r="D698" s="228"/>
      <c r="E698" s="228"/>
      <c r="F698" s="228"/>
      <c r="G698" s="229"/>
      <c r="L698" s="177" t="s">
        <v>1239</v>
      </c>
      <c r="O698" s="167">
        <v>3</v>
      </c>
    </row>
    <row r="699" spans="1:15" ht="12.75">
      <c r="A699" s="175"/>
      <c r="B699" s="176"/>
      <c r="C699" s="227" t="s">
        <v>1240</v>
      </c>
      <c r="D699" s="228"/>
      <c r="E699" s="228"/>
      <c r="F699" s="228"/>
      <c r="G699" s="229"/>
      <c r="L699" s="177" t="s">
        <v>1240</v>
      </c>
      <c r="O699" s="167">
        <v>3</v>
      </c>
    </row>
    <row r="700" spans="1:15" ht="12.75">
      <c r="A700" s="175"/>
      <c r="B700" s="178"/>
      <c r="C700" s="225" t="s">
        <v>721</v>
      </c>
      <c r="D700" s="226"/>
      <c r="E700" s="179">
        <v>2</v>
      </c>
      <c r="F700" s="180"/>
      <c r="G700" s="181"/>
      <c r="M700" s="177">
        <v>2</v>
      </c>
      <c r="O700" s="167"/>
    </row>
    <row r="701" spans="1:104" ht="12.75">
      <c r="A701" s="168">
        <v>243</v>
      </c>
      <c r="B701" s="169" t="s">
        <v>1241</v>
      </c>
      <c r="C701" s="170" t="s">
        <v>1242</v>
      </c>
      <c r="D701" s="171" t="s">
        <v>415</v>
      </c>
      <c r="E701" s="172">
        <v>3</v>
      </c>
      <c r="F701" s="172">
        <v>0</v>
      </c>
      <c r="G701" s="173">
        <f>E701*F701</f>
        <v>0</v>
      </c>
      <c r="O701" s="167">
        <v>2</v>
      </c>
      <c r="AA701" s="143">
        <v>12</v>
      </c>
      <c r="AB701" s="143">
        <v>1</v>
      </c>
      <c r="AC701" s="143">
        <v>1069</v>
      </c>
      <c r="AZ701" s="143">
        <v>2</v>
      </c>
      <c r="BA701" s="143">
        <f>IF(AZ701=1,G701,0)</f>
        <v>0</v>
      </c>
      <c r="BB701" s="143">
        <f>IF(AZ701=2,G701,0)</f>
        <v>0</v>
      </c>
      <c r="BC701" s="143">
        <f>IF(AZ701=3,G701,0)</f>
        <v>0</v>
      </c>
      <c r="BD701" s="143">
        <f>IF(AZ701=4,G701,0)</f>
        <v>0</v>
      </c>
      <c r="BE701" s="143">
        <f>IF(AZ701=5,G701,0)</f>
        <v>0</v>
      </c>
      <c r="CA701" s="174">
        <v>12</v>
      </c>
      <c r="CB701" s="174">
        <v>1</v>
      </c>
      <c r="CZ701" s="143">
        <v>0.0002</v>
      </c>
    </row>
    <row r="702" spans="1:15" ht="12.75">
      <c r="A702" s="175"/>
      <c r="B702" s="178"/>
      <c r="C702" s="225" t="s">
        <v>411</v>
      </c>
      <c r="D702" s="226"/>
      <c r="E702" s="179">
        <v>3</v>
      </c>
      <c r="F702" s="180"/>
      <c r="G702" s="181"/>
      <c r="M702" s="177">
        <v>3</v>
      </c>
      <c r="O702" s="167"/>
    </row>
    <row r="703" spans="1:104" ht="12.75">
      <c r="A703" s="168">
        <v>244</v>
      </c>
      <c r="B703" s="169" t="s">
        <v>1243</v>
      </c>
      <c r="C703" s="170" t="s">
        <v>1244</v>
      </c>
      <c r="D703" s="171" t="s">
        <v>415</v>
      </c>
      <c r="E703" s="172">
        <v>4</v>
      </c>
      <c r="F703" s="172">
        <v>0</v>
      </c>
      <c r="G703" s="173">
        <f>E703*F703</f>
        <v>0</v>
      </c>
      <c r="O703" s="167">
        <v>2</v>
      </c>
      <c r="AA703" s="143">
        <v>12</v>
      </c>
      <c r="AB703" s="143">
        <v>1</v>
      </c>
      <c r="AC703" s="143">
        <v>1070</v>
      </c>
      <c r="AZ703" s="143">
        <v>2</v>
      </c>
      <c r="BA703" s="143">
        <f>IF(AZ703=1,G703,0)</f>
        <v>0</v>
      </c>
      <c r="BB703" s="143">
        <f>IF(AZ703=2,G703,0)</f>
        <v>0</v>
      </c>
      <c r="BC703" s="143">
        <f>IF(AZ703=3,G703,0)</f>
        <v>0</v>
      </c>
      <c r="BD703" s="143">
        <f>IF(AZ703=4,G703,0)</f>
        <v>0</v>
      </c>
      <c r="BE703" s="143">
        <f>IF(AZ703=5,G703,0)</f>
        <v>0</v>
      </c>
      <c r="CA703" s="174">
        <v>12</v>
      </c>
      <c r="CB703" s="174">
        <v>1</v>
      </c>
      <c r="CZ703" s="143">
        <v>0.00025</v>
      </c>
    </row>
    <row r="704" spans="1:15" ht="12.75">
      <c r="A704" s="175"/>
      <c r="B704" s="178"/>
      <c r="C704" s="225" t="s">
        <v>483</v>
      </c>
      <c r="D704" s="226"/>
      <c r="E704" s="179">
        <v>4</v>
      </c>
      <c r="F704" s="180"/>
      <c r="G704" s="181"/>
      <c r="M704" s="177">
        <v>4</v>
      </c>
      <c r="O704" s="167"/>
    </row>
    <row r="705" spans="1:104" ht="12.75">
      <c r="A705" s="168">
        <v>245</v>
      </c>
      <c r="B705" s="169" t="s">
        <v>1245</v>
      </c>
      <c r="C705" s="170" t="s">
        <v>1246</v>
      </c>
      <c r="D705" s="171" t="s">
        <v>415</v>
      </c>
      <c r="E705" s="172">
        <v>3</v>
      </c>
      <c r="F705" s="172">
        <v>0</v>
      </c>
      <c r="G705" s="173">
        <f>E705*F705</f>
        <v>0</v>
      </c>
      <c r="O705" s="167">
        <v>2</v>
      </c>
      <c r="AA705" s="143">
        <v>12</v>
      </c>
      <c r="AB705" s="143">
        <v>1</v>
      </c>
      <c r="AC705" s="143">
        <v>1071</v>
      </c>
      <c r="AZ705" s="143">
        <v>2</v>
      </c>
      <c r="BA705" s="143">
        <f>IF(AZ705=1,G705,0)</f>
        <v>0</v>
      </c>
      <c r="BB705" s="143">
        <f>IF(AZ705=2,G705,0)</f>
        <v>0</v>
      </c>
      <c r="BC705" s="143">
        <f>IF(AZ705=3,G705,0)</f>
        <v>0</v>
      </c>
      <c r="BD705" s="143">
        <f>IF(AZ705=4,G705,0)</f>
        <v>0</v>
      </c>
      <c r="BE705" s="143">
        <f>IF(AZ705=5,G705,0)</f>
        <v>0</v>
      </c>
      <c r="CA705" s="174">
        <v>12</v>
      </c>
      <c r="CB705" s="174">
        <v>1</v>
      </c>
      <c r="CZ705" s="143">
        <v>0.0329</v>
      </c>
    </row>
    <row r="706" spans="1:15" ht="12.75">
      <c r="A706" s="175"/>
      <c r="B706" s="176"/>
      <c r="C706" s="227" t="s">
        <v>1247</v>
      </c>
      <c r="D706" s="228"/>
      <c r="E706" s="228"/>
      <c r="F706" s="228"/>
      <c r="G706" s="229"/>
      <c r="L706" s="177" t="s">
        <v>1247</v>
      </c>
      <c r="O706" s="167">
        <v>3</v>
      </c>
    </row>
    <row r="707" spans="1:15" ht="12.75">
      <c r="A707" s="175"/>
      <c r="B707" s="176"/>
      <c r="C707" s="227" t="s">
        <v>1248</v>
      </c>
      <c r="D707" s="228"/>
      <c r="E707" s="228"/>
      <c r="F707" s="228"/>
      <c r="G707" s="229"/>
      <c r="L707" s="177" t="s">
        <v>1248</v>
      </c>
      <c r="O707" s="167">
        <v>3</v>
      </c>
    </row>
    <row r="708" spans="1:15" ht="12.75">
      <c r="A708" s="175"/>
      <c r="B708" s="176"/>
      <c r="C708" s="227" t="s">
        <v>1249</v>
      </c>
      <c r="D708" s="228"/>
      <c r="E708" s="228"/>
      <c r="F708" s="228"/>
      <c r="G708" s="229"/>
      <c r="L708" s="177" t="s">
        <v>1249</v>
      </c>
      <c r="O708" s="167">
        <v>3</v>
      </c>
    </row>
    <row r="709" spans="1:15" ht="12.75">
      <c r="A709" s="175"/>
      <c r="B709" s="176"/>
      <c r="C709" s="227" t="s">
        <v>1250</v>
      </c>
      <c r="D709" s="228"/>
      <c r="E709" s="228"/>
      <c r="F709" s="228"/>
      <c r="G709" s="229"/>
      <c r="L709" s="177" t="s">
        <v>1250</v>
      </c>
      <c r="O709" s="167">
        <v>3</v>
      </c>
    </row>
    <row r="710" spans="1:15" ht="12.75">
      <c r="A710" s="175"/>
      <c r="B710" s="176"/>
      <c r="C710" s="227"/>
      <c r="D710" s="228"/>
      <c r="E710" s="228"/>
      <c r="F710" s="228"/>
      <c r="G710" s="229"/>
      <c r="L710" s="177"/>
      <c r="O710" s="167">
        <v>3</v>
      </c>
    </row>
    <row r="711" spans="1:15" ht="12.75">
      <c r="A711" s="175"/>
      <c r="B711" s="176"/>
      <c r="C711" s="227" t="s">
        <v>1251</v>
      </c>
      <c r="D711" s="228"/>
      <c r="E711" s="228"/>
      <c r="F711" s="228"/>
      <c r="G711" s="229"/>
      <c r="L711" s="177" t="s">
        <v>1251</v>
      </c>
      <c r="O711" s="167">
        <v>3</v>
      </c>
    </row>
    <row r="712" spans="1:15" ht="12.75">
      <c r="A712" s="175"/>
      <c r="B712" s="176"/>
      <c r="C712" s="227"/>
      <c r="D712" s="228"/>
      <c r="E712" s="228"/>
      <c r="F712" s="228"/>
      <c r="G712" s="229"/>
      <c r="L712" s="177"/>
      <c r="O712" s="167">
        <v>3</v>
      </c>
    </row>
    <row r="713" spans="1:15" ht="12.75">
      <c r="A713" s="175"/>
      <c r="B713" s="178"/>
      <c r="C713" s="225" t="s">
        <v>411</v>
      </c>
      <c r="D713" s="226"/>
      <c r="E713" s="179">
        <v>3</v>
      </c>
      <c r="F713" s="180"/>
      <c r="G713" s="181"/>
      <c r="M713" s="177">
        <v>3</v>
      </c>
      <c r="O713" s="167"/>
    </row>
    <row r="714" spans="1:104" ht="12.75">
      <c r="A714" s="168">
        <v>246</v>
      </c>
      <c r="B714" s="169" t="s">
        <v>1252</v>
      </c>
      <c r="C714" s="170" t="s">
        <v>1253</v>
      </c>
      <c r="D714" s="171" t="s">
        <v>415</v>
      </c>
      <c r="E714" s="172">
        <v>4</v>
      </c>
      <c r="F714" s="172">
        <v>0</v>
      </c>
      <c r="G714" s="173">
        <f>E714*F714</f>
        <v>0</v>
      </c>
      <c r="O714" s="167">
        <v>2</v>
      </c>
      <c r="AA714" s="143">
        <v>12</v>
      </c>
      <c r="AB714" s="143">
        <v>1</v>
      </c>
      <c r="AC714" s="143">
        <v>1072</v>
      </c>
      <c r="AZ714" s="143">
        <v>2</v>
      </c>
      <c r="BA714" s="143">
        <f>IF(AZ714=1,G714,0)</f>
        <v>0</v>
      </c>
      <c r="BB714" s="143">
        <f>IF(AZ714=2,G714,0)</f>
        <v>0</v>
      </c>
      <c r="BC714" s="143">
        <f>IF(AZ714=3,G714,0)</f>
        <v>0</v>
      </c>
      <c r="BD714" s="143">
        <f>IF(AZ714=4,G714,0)</f>
        <v>0</v>
      </c>
      <c r="BE714" s="143">
        <f>IF(AZ714=5,G714,0)</f>
        <v>0</v>
      </c>
      <c r="CA714" s="174">
        <v>12</v>
      </c>
      <c r="CB714" s="174">
        <v>1</v>
      </c>
      <c r="CZ714" s="143">
        <v>0.04319</v>
      </c>
    </row>
    <row r="715" spans="1:15" ht="12.75">
      <c r="A715" s="175"/>
      <c r="B715" s="176"/>
      <c r="C715" s="227" t="s">
        <v>1247</v>
      </c>
      <c r="D715" s="228"/>
      <c r="E715" s="228"/>
      <c r="F715" s="228"/>
      <c r="G715" s="229"/>
      <c r="L715" s="177" t="s">
        <v>1247</v>
      </c>
      <c r="O715" s="167">
        <v>3</v>
      </c>
    </row>
    <row r="716" spans="1:15" ht="12.75">
      <c r="A716" s="175"/>
      <c r="B716" s="176"/>
      <c r="C716" s="227" t="s">
        <v>1248</v>
      </c>
      <c r="D716" s="228"/>
      <c r="E716" s="228"/>
      <c r="F716" s="228"/>
      <c r="G716" s="229"/>
      <c r="L716" s="177" t="s">
        <v>1248</v>
      </c>
      <c r="O716" s="167">
        <v>3</v>
      </c>
    </row>
    <row r="717" spans="1:15" ht="12.75">
      <c r="A717" s="175"/>
      <c r="B717" s="176"/>
      <c r="C717" s="227" t="s">
        <v>1249</v>
      </c>
      <c r="D717" s="228"/>
      <c r="E717" s="228"/>
      <c r="F717" s="228"/>
      <c r="G717" s="229"/>
      <c r="L717" s="177" t="s">
        <v>1249</v>
      </c>
      <c r="O717" s="167">
        <v>3</v>
      </c>
    </row>
    <row r="718" spans="1:15" ht="12.75">
      <c r="A718" s="175"/>
      <c r="B718" s="176"/>
      <c r="C718" s="227" t="s">
        <v>1250</v>
      </c>
      <c r="D718" s="228"/>
      <c r="E718" s="228"/>
      <c r="F718" s="228"/>
      <c r="G718" s="229"/>
      <c r="L718" s="177" t="s">
        <v>1250</v>
      </c>
      <c r="O718" s="167">
        <v>3</v>
      </c>
    </row>
    <row r="719" spans="1:15" ht="12.75">
      <c r="A719" s="175"/>
      <c r="B719" s="176"/>
      <c r="C719" s="227" t="s">
        <v>1254</v>
      </c>
      <c r="D719" s="228"/>
      <c r="E719" s="228"/>
      <c r="F719" s="228"/>
      <c r="G719" s="229"/>
      <c r="L719" s="177" t="s">
        <v>1254</v>
      </c>
      <c r="O719" s="167">
        <v>3</v>
      </c>
    </row>
    <row r="720" spans="1:15" ht="12.75">
      <c r="A720" s="175"/>
      <c r="B720" s="178"/>
      <c r="C720" s="225" t="s">
        <v>483</v>
      </c>
      <c r="D720" s="226"/>
      <c r="E720" s="179">
        <v>4</v>
      </c>
      <c r="F720" s="180"/>
      <c r="G720" s="181"/>
      <c r="M720" s="177">
        <v>4</v>
      </c>
      <c r="O720" s="167"/>
    </row>
    <row r="721" spans="1:104" ht="12.75">
      <c r="A721" s="168">
        <v>247</v>
      </c>
      <c r="B721" s="169" t="s">
        <v>1255</v>
      </c>
      <c r="C721" s="170" t="s">
        <v>1256</v>
      </c>
      <c r="D721" s="171" t="s">
        <v>415</v>
      </c>
      <c r="E721" s="172">
        <v>4</v>
      </c>
      <c r="F721" s="172">
        <v>0</v>
      </c>
      <c r="G721" s="173">
        <f>E721*F721</f>
        <v>0</v>
      </c>
      <c r="O721" s="167">
        <v>2</v>
      </c>
      <c r="AA721" s="143">
        <v>12</v>
      </c>
      <c r="AB721" s="143">
        <v>1</v>
      </c>
      <c r="AC721" s="143">
        <v>1073</v>
      </c>
      <c r="AZ721" s="143">
        <v>2</v>
      </c>
      <c r="BA721" s="143">
        <f>IF(AZ721=1,G721,0)</f>
        <v>0</v>
      </c>
      <c r="BB721" s="143">
        <f>IF(AZ721=2,G721,0)</f>
        <v>0</v>
      </c>
      <c r="BC721" s="143">
        <f>IF(AZ721=3,G721,0)</f>
        <v>0</v>
      </c>
      <c r="BD721" s="143">
        <f>IF(AZ721=4,G721,0)</f>
        <v>0</v>
      </c>
      <c r="BE721" s="143">
        <f>IF(AZ721=5,G721,0)</f>
        <v>0</v>
      </c>
      <c r="CA721" s="174">
        <v>12</v>
      </c>
      <c r="CB721" s="174">
        <v>1</v>
      </c>
      <c r="CZ721" s="143">
        <v>0.00826</v>
      </c>
    </row>
    <row r="722" spans="1:15" ht="12.75">
      <c r="A722" s="175"/>
      <c r="B722" s="176"/>
      <c r="C722" s="227" t="s">
        <v>1257</v>
      </c>
      <c r="D722" s="228"/>
      <c r="E722" s="228"/>
      <c r="F722" s="228"/>
      <c r="G722" s="229"/>
      <c r="L722" s="177" t="s">
        <v>1257</v>
      </c>
      <c r="O722" s="167">
        <v>3</v>
      </c>
    </row>
    <row r="723" spans="1:15" ht="12.75">
      <c r="A723" s="175"/>
      <c r="B723" s="178"/>
      <c r="C723" s="225" t="s">
        <v>483</v>
      </c>
      <c r="D723" s="226"/>
      <c r="E723" s="179">
        <v>4</v>
      </c>
      <c r="F723" s="180"/>
      <c r="G723" s="181"/>
      <c r="M723" s="177">
        <v>4</v>
      </c>
      <c r="O723" s="167"/>
    </row>
    <row r="724" spans="1:104" ht="12.75">
      <c r="A724" s="168">
        <v>248</v>
      </c>
      <c r="B724" s="169" t="s">
        <v>1258</v>
      </c>
      <c r="C724" s="170" t="s">
        <v>1259</v>
      </c>
      <c r="D724" s="171" t="s">
        <v>415</v>
      </c>
      <c r="E724" s="172">
        <v>3</v>
      </c>
      <c r="F724" s="172">
        <v>0</v>
      </c>
      <c r="G724" s="173">
        <f>E724*F724</f>
        <v>0</v>
      </c>
      <c r="O724" s="167">
        <v>2</v>
      </c>
      <c r="AA724" s="143">
        <v>12</v>
      </c>
      <c r="AB724" s="143">
        <v>1</v>
      </c>
      <c r="AC724" s="143">
        <v>1074</v>
      </c>
      <c r="AZ724" s="143">
        <v>2</v>
      </c>
      <c r="BA724" s="143">
        <f>IF(AZ724=1,G724,0)</f>
        <v>0</v>
      </c>
      <c r="BB724" s="143">
        <f>IF(AZ724=2,G724,0)</f>
        <v>0</v>
      </c>
      <c r="BC724" s="143">
        <f>IF(AZ724=3,G724,0)</f>
        <v>0</v>
      </c>
      <c r="BD724" s="143">
        <f>IF(AZ724=4,G724,0)</f>
        <v>0</v>
      </c>
      <c r="BE724" s="143">
        <f>IF(AZ724=5,G724,0)</f>
        <v>0</v>
      </c>
      <c r="CA724" s="174">
        <v>12</v>
      </c>
      <c r="CB724" s="174">
        <v>1</v>
      </c>
      <c r="CZ724" s="143">
        <v>0.00404</v>
      </c>
    </row>
    <row r="725" spans="1:15" ht="12.75">
      <c r="A725" s="175"/>
      <c r="B725" s="178"/>
      <c r="C725" s="225" t="s">
        <v>411</v>
      </c>
      <c r="D725" s="226"/>
      <c r="E725" s="179">
        <v>3</v>
      </c>
      <c r="F725" s="180"/>
      <c r="G725" s="181"/>
      <c r="M725" s="177">
        <v>3</v>
      </c>
      <c r="O725" s="167"/>
    </row>
    <row r="726" spans="1:104" ht="12.75">
      <c r="A726" s="168">
        <v>249</v>
      </c>
      <c r="B726" s="169" t="s">
        <v>1260</v>
      </c>
      <c r="C726" s="170" t="s">
        <v>1261</v>
      </c>
      <c r="D726" s="171" t="s">
        <v>415</v>
      </c>
      <c r="E726" s="172">
        <v>3</v>
      </c>
      <c r="F726" s="172">
        <v>0</v>
      </c>
      <c r="G726" s="173">
        <f>E726*F726</f>
        <v>0</v>
      </c>
      <c r="O726" s="167">
        <v>2</v>
      </c>
      <c r="AA726" s="143">
        <v>12</v>
      </c>
      <c r="AB726" s="143">
        <v>1</v>
      </c>
      <c r="AC726" s="143">
        <v>1076</v>
      </c>
      <c r="AZ726" s="143">
        <v>2</v>
      </c>
      <c r="BA726" s="143">
        <f>IF(AZ726=1,G726,0)</f>
        <v>0</v>
      </c>
      <c r="BB726" s="143">
        <f>IF(AZ726=2,G726,0)</f>
        <v>0</v>
      </c>
      <c r="BC726" s="143">
        <f>IF(AZ726=3,G726,0)</f>
        <v>0</v>
      </c>
      <c r="BD726" s="143">
        <f>IF(AZ726=4,G726,0)</f>
        <v>0</v>
      </c>
      <c r="BE726" s="143">
        <f>IF(AZ726=5,G726,0)</f>
        <v>0</v>
      </c>
      <c r="CA726" s="174">
        <v>12</v>
      </c>
      <c r="CB726" s="174">
        <v>1</v>
      </c>
      <c r="CZ726" s="143">
        <v>0.00326</v>
      </c>
    </row>
    <row r="727" spans="1:15" ht="12.75">
      <c r="A727" s="175"/>
      <c r="B727" s="178"/>
      <c r="C727" s="225" t="s">
        <v>411</v>
      </c>
      <c r="D727" s="226"/>
      <c r="E727" s="179">
        <v>3</v>
      </c>
      <c r="F727" s="180"/>
      <c r="G727" s="181"/>
      <c r="M727" s="177">
        <v>3</v>
      </c>
      <c r="O727" s="167"/>
    </row>
    <row r="728" spans="1:104" ht="12.75">
      <c r="A728" s="168">
        <v>250</v>
      </c>
      <c r="B728" s="169" t="s">
        <v>1262</v>
      </c>
      <c r="C728" s="170" t="s">
        <v>1263</v>
      </c>
      <c r="D728" s="171" t="s">
        <v>415</v>
      </c>
      <c r="E728" s="172">
        <v>4</v>
      </c>
      <c r="F728" s="172">
        <v>0</v>
      </c>
      <c r="G728" s="173">
        <f>E728*F728</f>
        <v>0</v>
      </c>
      <c r="O728" s="167">
        <v>2</v>
      </c>
      <c r="AA728" s="143">
        <v>12</v>
      </c>
      <c r="AB728" s="143">
        <v>1</v>
      </c>
      <c r="AC728" s="143">
        <v>1077</v>
      </c>
      <c r="AZ728" s="143">
        <v>2</v>
      </c>
      <c r="BA728" s="143">
        <f>IF(AZ728=1,G728,0)</f>
        <v>0</v>
      </c>
      <c r="BB728" s="143">
        <f>IF(AZ728=2,G728,0)</f>
        <v>0</v>
      </c>
      <c r="BC728" s="143">
        <f>IF(AZ728=3,G728,0)</f>
        <v>0</v>
      </c>
      <c r="BD728" s="143">
        <f>IF(AZ728=4,G728,0)</f>
        <v>0</v>
      </c>
      <c r="BE728" s="143">
        <f>IF(AZ728=5,G728,0)</f>
        <v>0</v>
      </c>
      <c r="CA728" s="174">
        <v>12</v>
      </c>
      <c r="CB728" s="174">
        <v>1</v>
      </c>
      <c r="CZ728" s="143">
        <v>0.00389</v>
      </c>
    </row>
    <row r="729" spans="1:15" ht="12.75">
      <c r="A729" s="175"/>
      <c r="B729" s="178"/>
      <c r="C729" s="225" t="s">
        <v>483</v>
      </c>
      <c r="D729" s="226"/>
      <c r="E729" s="179">
        <v>4</v>
      </c>
      <c r="F729" s="180"/>
      <c r="G729" s="181"/>
      <c r="M729" s="177">
        <v>4</v>
      </c>
      <c r="O729" s="167"/>
    </row>
    <row r="730" spans="1:104" ht="22.5">
      <c r="A730" s="168">
        <v>251</v>
      </c>
      <c r="B730" s="169" t="s">
        <v>1264</v>
      </c>
      <c r="C730" s="170" t="s">
        <v>1265</v>
      </c>
      <c r="D730" s="171" t="s">
        <v>415</v>
      </c>
      <c r="E730" s="172">
        <v>5</v>
      </c>
      <c r="F730" s="172">
        <v>0</v>
      </c>
      <c r="G730" s="173">
        <f>E730*F730</f>
        <v>0</v>
      </c>
      <c r="O730" s="167">
        <v>2</v>
      </c>
      <c r="AA730" s="143">
        <v>12</v>
      </c>
      <c r="AB730" s="143">
        <v>1</v>
      </c>
      <c r="AC730" s="143">
        <v>79</v>
      </c>
      <c r="AZ730" s="143">
        <v>2</v>
      </c>
      <c r="BA730" s="143">
        <f>IF(AZ730=1,G730,0)</f>
        <v>0</v>
      </c>
      <c r="BB730" s="143">
        <f>IF(AZ730=2,G730,0)</f>
        <v>0</v>
      </c>
      <c r="BC730" s="143">
        <f>IF(AZ730=3,G730,0)</f>
        <v>0</v>
      </c>
      <c r="BD730" s="143">
        <f>IF(AZ730=4,G730,0)</f>
        <v>0</v>
      </c>
      <c r="BE730" s="143">
        <f>IF(AZ730=5,G730,0)</f>
        <v>0</v>
      </c>
      <c r="CA730" s="174">
        <v>12</v>
      </c>
      <c r="CB730" s="174">
        <v>1</v>
      </c>
      <c r="CZ730" s="143">
        <v>0.019</v>
      </c>
    </row>
    <row r="731" spans="1:15" ht="12.75">
      <c r="A731" s="175"/>
      <c r="B731" s="176"/>
      <c r="C731" s="227" t="s">
        <v>1236</v>
      </c>
      <c r="D731" s="228"/>
      <c r="E731" s="228"/>
      <c r="F731" s="228"/>
      <c r="G731" s="229"/>
      <c r="L731" s="177" t="s">
        <v>1236</v>
      </c>
      <c r="O731" s="167">
        <v>3</v>
      </c>
    </row>
    <row r="732" spans="1:15" ht="12.75">
      <c r="A732" s="175"/>
      <c r="B732" s="176"/>
      <c r="C732" s="227" t="s">
        <v>1237</v>
      </c>
      <c r="D732" s="228"/>
      <c r="E732" s="228"/>
      <c r="F732" s="228"/>
      <c r="G732" s="229"/>
      <c r="L732" s="177" t="s">
        <v>1237</v>
      </c>
      <c r="O732" s="167">
        <v>3</v>
      </c>
    </row>
    <row r="733" spans="1:15" ht="12.75">
      <c r="A733" s="175"/>
      <c r="B733" s="176"/>
      <c r="C733" s="227" t="s">
        <v>1238</v>
      </c>
      <c r="D733" s="228"/>
      <c r="E733" s="228"/>
      <c r="F733" s="228"/>
      <c r="G733" s="229"/>
      <c r="L733" s="177" t="s">
        <v>1238</v>
      </c>
      <c r="O733" s="167">
        <v>3</v>
      </c>
    </row>
    <row r="734" spans="1:15" ht="12.75">
      <c r="A734" s="175"/>
      <c r="B734" s="176"/>
      <c r="C734" s="227" t="s">
        <v>1239</v>
      </c>
      <c r="D734" s="228"/>
      <c r="E734" s="228"/>
      <c r="F734" s="228"/>
      <c r="G734" s="229"/>
      <c r="L734" s="177" t="s">
        <v>1239</v>
      </c>
      <c r="O734" s="167">
        <v>3</v>
      </c>
    </row>
    <row r="735" spans="1:15" ht="12.75">
      <c r="A735" s="175"/>
      <c r="B735" s="178"/>
      <c r="C735" s="225" t="s">
        <v>1220</v>
      </c>
      <c r="D735" s="226"/>
      <c r="E735" s="179">
        <v>5</v>
      </c>
      <c r="F735" s="180"/>
      <c r="G735" s="181"/>
      <c r="M735" s="177">
        <v>5</v>
      </c>
      <c r="O735" s="167"/>
    </row>
    <row r="736" spans="1:104" ht="12.75">
      <c r="A736" s="168">
        <v>252</v>
      </c>
      <c r="B736" s="169" t="s">
        <v>1266</v>
      </c>
      <c r="C736" s="170" t="s">
        <v>1267</v>
      </c>
      <c r="D736" s="171" t="s">
        <v>378</v>
      </c>
      <c r="E736" s="172"/>
      <c r="F736" s="172">
        <v>0</v>
      </c>
      <c r="G736" s="173">
        <f>E736*F736</f>
        <v>0</v>
      </c>
      <c r="O736" s="167">
        <v>2</v>
      </c>
      <c r="AA736" s="143">
        <v>7</v>
      </c>
      <c r="AB736" s="143">
        <v>1002</v>
      </c>
      <c r="AC736" s="143">
        <v>5</v>
      </c>
      <c r="AZ736" s="143">
        <v>2</v>
      </c>
      <c r="BA736" s="143">
        <f>IF(AZ736=1,G736,0)</f>
        <v>0</v>
      </c>
      <c r="BB736" s="143">
        <f>IF(AZ736=2,G736,0)</f>
        <v>0</v>
      </c>
      <c r="BC736" s="143">
        <f>IF(AZ736=3,G736,0)</f>
        <v>0</v>
      </c>
      <c r="BD736" s="143">
        <f>IF(AZ736=4,G736,0)</f>
        <v>0</v>
      </c>
      <c r="BE736" s="143">
        <f>IF(AZ736=5,G736,0)</f>
        <v>0</v>
      </c>
      <c r="CA736" s="174">
        <v>7</v>
      </c>
      <c r="CB736" s="174">
        <v>1002</v>
      </c>
      <c r="CZ736" s="143">
        <v>0</v>
      </c>
    </row>
    <row r="737" spans="1:57" ht="12.75">
      <c r="A737" s="182"/>
      <c r="B737" s="183" t="s">
        <v>392</v>
      </c>
      <c r="C737" s="184" t="str">
        <f>CONCATENATE(B669," ",C669)</f>
        <v>766 Konstrukce truhlářské</v>
      </c>
      <c r="D737" s="185"/>
      <c r="E737" s="186"/>
      <c r="F737" s="187"/>
      <c r="G737" s="188">
        <f>SUM(G669:G736)</f>
        <v>0</v>
      </c>
      <c r="O737" s="167">
        <v>4</v>
      </c>
      <c r="BA737" s="189">
        <f>SUM(BA669:BA736)</f>
        <v>0</v>
      </c>
      <c r="BB737" s="189">
        <f>SUM(BB669:BB736)</f>
        <v>0</v>
      </c>
      <c r="BC737" s="189">
        <f>SUM(BC669:BC736)</f>
        <v>0</v>
      </c>
      <c r="BD737" s="189">
        <f>SUM(BD669:BD736)</f>
        <v>0</v>
      </c>
      <c r="BE737" s="189">
        <f>SUM(BE669:BE736)</f>
        <v>0</v>
      </c>
    </row>
    <row r="738" spans="1:15" ht="12.75">
      <c r="A738" s="160" t="s">
        <v>389</v>
      </c>
      <c r="B738" s="161" t="s">
        <v>1268</v>
      </c>
      <c r="C738" s="162" t="s">
        <v>1269</v>
      </c>
      <c r="D738" s="163"/>
      <c r="E738" s="164"/>
      <c r="F738" s="164"/>
      <c r="G738" s="165"/>
      <c r="H738" s="166"/>
      <c r="I738" s="166"/>
      <c r="O738" s="167">
        <v>1</v>
      </c>
    </row>
    <row r="739" spans="1:104" ht="12.75">
      <c r="A739" s="168">
        <v>253</v>
      </c>
      <c r="B739" s="169" t="s">
        <v>1270</v>
      </c>
      <c r="C739" s="170" t="s">
        <v>1271</v>
      </c>
      <c r="D739" s="171" t="s">
        <v>403</v>
      </c>
      <c r="E739" s="172">
        <v>47.95</v>
      </c>
      <c r="F739" s="172">
        <v>0</v>
      </c>
      <c r="G739" s="173">
        <f>E739*F739</f>
        <v>0</v>
      </c>
      <c r="O739" s="167">
        <v>2</v>
      </c>
      <c r="AA739" s="143">
        <v>1</v>
      </c>
      <c r="AB739" s="143">
        <v>7</v>
      </c>
      <c r="AC739" s="143">
        <v>7</v>
      </c>
      <c r="AZ739" s="143">
        <v>2</v>
      </c>
      <c r="BA739" s="143">
        <f>IF(AZ739=1,G739,0)</f>
        <v>0</v>
      </c>
      <c r="BB739" s="143">
        <f>IF(AZ739=2,G739,0)</f>
        <v>0</v>
      </c>
      <c r="BC739" s="143">
        <f>IF(AZ739=3,G739,0)</f>
        <v>0</v>
      </c>
      <c r="BD739" s="143">
        <f>IF(AZ739=4,G739,0)</f>
        <v>0</v>
      </c>
      <c r="BE739" s="143">
        <f>IF(AZ739=5,G739,0)</f>
        <v>0</v>
      </c>
      <c r="CA739" s="174">
        <v>1</v>
      </c>
      <c r="CB739" s="174">
        <v>7</v>
      </c>
      <c r="CZ739" s="143">
        <v>0</v>
      </c>
    </row>
    <row r="740" spans="1:15" ht="12.75">
      <c r="A740" s="175"/>
      <c r="B740" s="176"/>
      <c r="C740" s="227" t="s">
        <v>1110</v>
      </c>
      <c r="D740" s="228"/>
      <c r="E740" s="228"/>
      <c r="F740" s="228"/>
      <c r="G740" s="229"/>
      <c r="L740" s="177" t="s">
        <v>1110</v>
      </c>
      <c r="O740" s="167">
        <v>3</v>
      </c>
    </row>
    <row r="741" spans="1:15" ht="12.75">
      <c r="A741" s="175"/>
      <c r="B741" s="178"/>
      <c r="C741" s="225" t="s">
        <v>1272</v>
      </c>
      <c r="D741" s="226"/>
      <c r="E741" s="179">
        <v>22.75</v>
      </c>
      <c r="F741" s="180"/>
      <c r="G741" s="181"/>
      <c r="M741" s="177" t="s">
        <v>1272</v>
      </c>
      <c r="O741" s="167"/>
    </row>
    <row r="742" spans="1:15" ht="12.75">
      <c r="A742" s="175"/>
      <c r="B742" s="178"/>
      <c r="C742" s="225" t="s">
        <v>1273</v>
      </c>
      <c r="D742" s="226"/>
      <c r="E742" s="179">
        <v>25.2</v>
      </c>
      <c r="F742" s="180"/>
      <c r="G742" s="181"/>
      <c r="M742" s="177" t="s">
        <v>1273</v>
      </c>
      <c r="O742" s="167"/>
    </row>
    <row r="743" spans="1:104" ht="12.75">
      <c r="A743" s="168">
        <v>254</v>
      </c>
      <c r="B743" s="169" t="s">
        <v>1274</v>
      </c>
      <c r="C743" s="170" t="s">
        <v>1275</v>
      </c>
      <c r="D743" s="171" t="s">
        <v>415</v>
      </c>
      <c r="E743" s="172">
        <v>2</v>
      </c>
      <c r="F743" s="172">
        <v>0</v>
      </c>
      <c r="G743" s="173">
        <f>E743*F743</f>
        <v>0</v>
      </c>
      <c r="O743" s="167">
        <v>2</v>
      </c>
      <c r="AA743" s="143">
        <v>1</v>
      </c>
      <c r="AB743" s="143">
        <v>7</v>
      </c>
      <c r="AC743" s="143">
        <v>7</v>
      </c>
      <c r="AZ743" s="143">
        <v>2</v>
      </c>
      <c r="BA743" s="143">
        <f>IF(AZ743=1,G743,0)</f>
        <v>0</v>
      </c>
      <c r="BB743" s="143">
        <f>IF(AZ743=2,G743,0)</f>
        <v>0</v>
      </c>
      <c r="BC743" s="143">
        <f>IF(AZ743=3,G743,0)</f>
        <v>0</v>
      </c>
      <c r="BD743" s="143">
        <f>IF(AZ743=4,G743,0)</f>
        <v>0</v>
      </c>
      <c r="BE743" s="143">
        <f>IF(AZ743=5,G743,0)</f>
        <v>0</v>
      </c>
      <c r="CA743" s="174">
        <v>1</v>
      </c>
      <c r="CB743" s="174">
        <v>7</v>
      </c>
      <c r="CZ743" s="143">
        <v>1E-05</v>
      </c>
    </row>
    <row r="744" spans="1:15" ht="12.75">
      <c r="A744" s="175"/>
      <c r="B744" s="178"/>
      <c r="C744" s="225" t="s">
        <v>721</v>
      </c>
      <c r="D744" s="226"/>
      <c r="E744" s="179">
        <v>2</v>
      </c>
      <c r="F744" s="180"/>
      <c r="G744" s="181"/>
      <c r="M744" s="177">
        <v>2</v>
      </c>
      <c r="O744" s="167"/>
    </row>
    <row r="745" spans="1:104" ht="12.75">
      <c r="A745" s="168">
        <v>255</v>
      </c>
      <c r="B745" s="169" t="s">
        <v>0</v>
      </c>
      <c r="C745" s="170" t="s">
        <v>1</v>
      </c>
      <c r="D745" s="171" t="s">
        <v>415</v>
      </c>
      <c r="E745" s="172">
        <v>2</v>
      </c>
      <c r="F745" s="172">
        <v>0</v>
      </c>
      <c r="G745" s="173">
        <f>E745*F745</f>
        <v>0</v>
      </c>
      <c r="O745" s="167">
        <v>2</v>
      </c>
      <c r="AA745" s="143">
        <v>3</v>
      </c>
      <c r="AB745" s="143">
        <v>7</v>
      </c>
      <c r="AC745" s="143">
        <v>54917030</v>
      </c>
      <c r="AZ745" s="143">
        <v>2</v>
      </c>
      <c r="BA745" s="143">
        <f>IF(AZ745=1,G745,0)</f>
        <v>0</v>
      </c>
      <c r="BB745" s="143">
        <f>IF(AZ745=2,G745,0)</f>
        <v>0</v>
      </c>
      <c r="BC745" s="143">
        <f>IF(AZ745=3,G745,0)</f>
        <v>0</v>
      </c>
      <c r="BD745" s="143">
        <f>IF(AZ745=4,G745,0)</f>
        <v>0</v>
      </c>
      <c r="BE745" s="143">
        <f>IF(AZ745=5,G745,0)</f>
        <v>0</v>
      </c>
      <c r="CA745" s="174">
        <v>3</v>
      </c>
      <c r="CB745" s="174">
        <v>7</v>
      </c>
      <c r="CZ745" s="143">
        <v>0.00239</v>
      </c>
    </row>
    <row r="746" spans="1:15" ht="12.75">
      <c r="A746" s="175"/>
      <c r="B746" s="178"/>
      <c r="C746" s="225" t="s">
        <v>721</v>
      </c>
      <c r="D746" s="226"/>
      <c r="E746" s="179">
        <v>2</v>
      </c>
      <c r="F746" s="180"/>
      <c r="G746" s="181"/>
      <c r="M746" s="177">
        <v>2</v>
      </c>
      <c r="O746" s="167"/>
    </row>
    <row r="747" spans="1:104" ht="12.75">
      <c r="A747" s="168">
        <v>256</v>
      </c>
      <c r="B747" s="169" t="s">
        <v>2</v>
      </c>
      <c r="C747" s="170" t="s">
        <v>3</v>
      </c>
      <c r="D747" s="171" t="s">
        <v>378</v>
      </c>
      <c r="E747" s="172"/>
      <c r="F747" s="172">
        <v>0</v>
      </c>
      <c r="G747" s="173">
        <f>E747*F747</f>
        <v>0</v>
      </c>
      <c r="O747" s="167">
        <v>2</v>
      </c>
      <c r="AA747" s="143">
        <v>7</v>
      </c>
      <c r="AB747" s="143">
        <v>1002</v>
      </c>
      <c r="AC747" s="143">
        <v>5</v>
      </c>
      <c r="AZ747" s="143">
        <v>2</v>
      </c>
      <c r="BA747" s="143">
        <f>IF(AZ747=1,G747,0)</f>
        <v>0</v>
      </c>
      <c r="BB747" s="143">
        <f>IF(AZ747=2,G747,0)</f>
        <v>0</v>
      </c>
      <c r="BC747" s="143">
        <f>IF(AZ747=3,G747,0)</f>
        <v>0</v>
      </c>
      <c r="BD747" s="143">
        <f>IF(AZ747=4,G747,0)</f>
        <v>0</v>
      </c>
      <c r="BE747" s="143">
        <f>IF(AZ747=5,G747,0)</f>
        <v>0</v>
      </c>
      <c r="CA747" s="174">
        <v>7</v>
      </c>
      <c r="CB747" s="174">
        <v>1002</v>
      </c>
      <c r="CZ747" s="143">
        <v>0</v>
      </c>
    </row>
    <row r="748" spans="1:57" ht="12.75">
      <c r="A748" s="182"/>
      <c r="B748" s="183" t="s">
        <v>392</v>
      </c>
      <c r="C748" s="184" t="str">
        <f>CONCATENATE(B738," ",C738)</f>
        <v>767 Konstrukce zámečnické</v>
      </c>
      <c r="D748" s="185"/>
      <c r="E748" s="186"/>
      <c r="F748" s="187"/>
      <c r="G748" s="188">
        <f>SUM(G738:G747)</f>
        <v>0</v>
      </c>
      <c r="O748" s="167">
        <v>4</v>
      </c>
      <c r="BA748" s="189">
        <f>SUM(BA738:BA747)</f>
        <v>0</v>
      </c>
      <c r="BB748" s="189">
        <f>SUM(BB738:BB747)</f>
        <v>0</v>
      </c>
      <c r="BC748" s="189">
        <f>SUM(BC738:BC747)</f>
        <v>0</v>
      </c>
      <c r="BD748" s="189">
        <f>SUM(BD738:BD747)</f>
        <v>0</v>
      </c>
      <c r="BE748" s="189">
        <f>SUM(BE738:BE747)</f>
        <v>0</v>
      </c>
    </row>
    <row r="749" spans="1:15" ht="12.75">
      <c r="A749" s="160" t="s">
        <v>389</v>
      </c>
      <c r="B749" s="161" t="s">
        <v>4</v>
      </c>
      <c r="C749" s="162" t="s">
        <v>5</v>
      </c>
      <c r="D749" s="163"/>
      <c r="E749" s="164"/>
      <c r="F749" s="164"/>
      <c r="G749" s="165"/>
      <c r="H749" s="166"/>
      <c r="I749" s="166"/>
      <c r="O749" s="167">
        <v>1</v>
      </c>
    </row>
    <row r="750" spans="1:104" ht="12.75">
      <c r="A750" s="168">
        <v>257</v>
      </c>
      <c r="B750" s="169" t="s">
        <v>6</v>
      </c>
      <c r="C750" s="170" t="s">
        <v>7</v>
      </c>
      <c r="D750" s="171" t="s">
        <v>403</v>
      </c>
      <c r="E750" s="172">
        <v>124.62</v>
      </c>
      <c r="F750" s="172">
        <v>0</v>
      </c>
      <c r="G750" s="173">
        <f>E750*F750</f>
        <v>0</v>
      </c>
      <c r="O750" s="167">
        <v>2</v>
      </c>
      <c r="AA750" s="143">
        <v>1</v>
      </c>
      <c r="AB750" s="143">
        <v>7</v>
      </c>
      <c r="AC750" s="143">
        <v>7</v>
      </c>
      <c r="AZ750" s="143">
        <v>2</v>
      </c>
      <c r="BA750" s="143">
        <f>IF(AZ750=1,G750,0)</f>
        <v>0</v>
      </c>
      <c r="BB750" s="143">
        <f>IF(AZ750=2,G750,0)</f>
        <v>0</v>
      </c>
      <c r="BC750" s="143">
        <f>IF(AZ750=3,G750,0)</f>
        <v>0</v>
      </c>
      <c r="BD750" s="143">
        <f>IF(AZ750=4,G750,0)</f>
        <v>0</v>
      </c>
      <c r="BE750" s="143">
        <f>IF(AZ750=5,G750,0)</f>
        <v>0</v>
      </c>
      <c r="CA750" s="174">
        <v>1</v>
      </c>
      <c r="CB750" s="174">
        <v>7</v>
      </c>
      <c r="CZ750" s="143">
        <v>0</v>
      </c>
    </row>
    <row r="751" spans="1:15" ht="12.75">
      <c r="A751" s="175"/>
      <c r="B751" s="178"/>
      <c r="C751" s="225" t="s">
        <v>8</v>
      </c>
      <c r="D751" s="226"/>
      <c r="E751" s="179">
        <v>124.62</v>
      </c>
      <c r="F751" s="180"/>
      <c r="G751" s="181"/>
      <c r="M751" s="177" t="s">
        <v>8</v>
      </c>
      <c r="O751" s="167"/>
    </row>
    <row r="752" spans="1:104" ht="12.75">
      <c r="A752" s="168">
        <v>258</v>
      </c>
      <c r="B752" s="169" t="s">
        <v>9</v>
      </c>
      <c r="C752" s="170" t="s">
        <v>10</v>
      </c>
      <c r="D752" s="171" t="s">
        <v>520</v>
      </c>
      <c r="E752" s="172">
        <v>88.36</v>
      </c>
      <c r="F752" s="172">
        <v>0</v>
      </c>
      <c r="G752" s="173">
        <f>E752*F752</f>
        <v>0</v>
      </c>
      <c r="O752" s="167">
        <v>2</v>
      </c>
      <c r="AA752" s="143">
        <v>1</v>
      </c>
      <c r="AB752" s="143">
        <v>0</v>
      </c>
      <c r="AC752" s="143">
        <v>0</v>
      </c>
      <c r="AZ752" s="143">
        <v>2</v>
      </c>
      <c r="BA752" s="143">
        <f>IF(AZ752=1,G752,0)</f>
        <v>0</v>
      </c>
      <c r="BB752" s="143">
        <f>IF(AZ752=2,G752,0)</f>
        <v>0</v>
      </c>
      <c r="BC752" s="143">
        <f>IF(AZ752=3,G752,0)</f>
        <v>0</v>
      </c>
      <c r="BD752" s="143">
        <f>IF(AZ752=4,G752,0)</f>
        <v>0</v>
      </c>
      <c r="BE752" s="143">
        <f>IF(AZ752=5,G752,0)</f>
        <v>0</v>
      </c>
      <c r="CA752" s="174">
        <v>1</v>
      </c>
      <c r="CB752" s="174">
        <v>0</v>
      </c>
      <c r="CZ752" s="143">
        <v>3E-05</v>
      </c>
    </row>
    <row r="753" spans="1:15" ht="12.75">
      <c r="A753" s="175"/>
      <c r="B753" s="176"/>
      <c r="C753" s="227" t="s">
        <v>11</v>
      </c>
      <c r="D753" s="228"/>
      <c r="E753" s="228"/>
      <c r="F753" s="228"/>
      <c r="G753" s="229"/>
      <c r="L753" s="177" t="s">
        <v>11</v>
      </c>
      <c r="O753" s="167">
        <v>3</v>
      </c>
    </row>
    <row r="754" spans="1:15" ht="12.75">
      <c r="A754" s="175"/>
      <c r="B754" s="176"/>
      <c r="C754" s="227" t="s">
        <v>12</v>
      </c>
      <c r="D754" s="228"/>
      <c r="E754" s="228"/>
      <c r="F754" s="228"/>
      <c r="G754" s="229"/>
      <c r="L754" s="177" t="s">
        <v>12</v>
      </c>
      <c r="O754" s="167">
        <v>3</v>
      </c>
    </row>
    <row r="755" spans="1:15" ht="12.75">
      <c r="A755" s="175"/>
      <c r="B755" s="178"/>
      <c r="C755" s="225" t="s">
        <v>13</v>
      </c>
      <c r="D755" s="226"/>
      <c r="E755" s="179">
        <v>33.25</v>
      </c>
      <c r="F755" s="180"/>
      <c r="G755" s="181"/>
      <c r="M755" s="177" t="s">
        <v>13</v>
      </c>
      <c r="O755" s="167"/>
    </row>
    <row r="756" spans="1:15" ht="12.75">
      <c r="A756" s="175"/>
      <c r="B756" s="178"/>
      <c r="C756" s="225" t="s">
        <v>14</v>
      </c>
      <c r="D756" s="226"/>
      <c r="E756" s="179">
        <v>55.11</v>
      </c>
      <c r="F756" s="180"/>
      <c r="G756" s="181"/>
      <c r="M756" s="177" t="s">
        <v>14</v>
      </c>
      <c r="O756" s="167"/>
    </row>
    <row r="757" spans="1:104" ht="22.5">
      <c r="A757" s="168">
        <v>259</v>
      </c>
      <c r="B757" s="169" t="s">
        <v>15</v>
      </c>
      <c r="C757" s="170" t="s">
        <v>16</v>
      </c>
      <c r="D757" s="171" t="s">
        <v>403</v>
      </c>
      <c r="E757" s="172">
        <v>124.62</v>
      </c>
      <c r="F757" s="172">
        <v>0</v>
      </c>
      <c r="G757" s="173">
        <f>E757*F757</f>
        <v>0</v>
      </c>
      <c r="O757" s="167">
        <v>2</v>
      </c>
      <c r="AA757" s="143">
        <v>1</v>
      </c>
      <c r="AB757" s="143">
        <v>7</v>
      </c>
      <c r="AC757" s="143">
        <v>7</v>
      </c>
      <c r="AZ757" s="143">
        <v>2</v>
      </c>
      <c r="BA757" s="143">
        <f>IF(AZ757=1,G757,0)</f>
        <v>0</v>
      </c>
      <c r="BB757" s="143">
        <f>IF(AZ757=2,G757,0)</f>
        <v>0</v>
      </c>
      <c r="BC757" s="143">
        <f>IF(AZ757=3,G757,0)</f>
        <v>0</v>
      </c>
      <c r="BD757" s="143">
        <f>IF(AZ757=4,G757,0)</f>
        <v>0</v>
      </c>
      <c r="BE757" s="143">
        <f>IF(AZ757=5,G757,0)</f>
        <v>0</v>
      </c>
      <c r="CA757" s="174">
        <v>1</v>
      </c>
      <c r="CB757" s="174">
        <v>7</v>
      </c>
      <c r="CZ757" s="143">
        <v>0.00025</v>
      </c>
    </row>
    <row r="758" spans="1:15" ht="12.75">
      <c r="A758" s="175"/>
      <c r="B758" s="178"/>
      <c r="C758" s="225" t="s">
        <v>8</v>
      </c>
      <c r="D758" s="226"/>
      <c r="E758" s="179">
        <v>124.62</v>
      </c>
      <c r="F758" s="180"/>
      <c r="G758" s="181"/>
      <c r="M758" s="177" t="s">
        <v>8</v>
      </c>
      <c r="O758" s="167"/>
    </row>
    <row r="759" spans="1:104" ht="12.75">
      <c r="A759" s="168">
        <v>260</v>
      </c>
      <c r="B759" s="169" t="s">
        <v>17</v>
      </c>
      <c r="C759" s="170" t="s">
        <v>18</v>
      </c>
      <c r="D759" s="171" t="s">
        <v>403</v>
      </c>
      <c r="E759" s="172">
        <v>124.62</v>
      </c>
      <c r="F759" s="172">
        <v>0</v>
      </c>
      <c r="G759" s="173">
        <f>E759*F759</f>
        <v>0</v>
      </c>
      <c r="O759" s="167">
        <v>2</v>
      </c>
      <c r="AA759" s="143">
        <v>1</v>
      </c>
      <c r="AB759" s="143">
        <v>7</v>
      </c>
      <c r="AC759" s="143">
        <v>7</v>
      </c>
      <c r="AZ759" s="143">
        <v>2</v>
      </c>
      <c r="BA759" s="143">
        <f>IF(AZ759=1,G759,0)</f>
        <v>0</v>
      </c>
      <c r="BB759" s="143">
        <f>IF(AZ759=2,G759,0)</f>
        <v>0</v>
      </c>
      <c r="BC759" s="143">
        <f>IF(AZ759=3,G759,0)</f>
        <v>0</v>
      </c>
      <c r="BD759" s="143">
        <f>IF(AZ759=4,G759,0)</f>
        <v>0</v>
      </c>
      <c r="BE759" s="143">
        <f>IF(AZ759=5,G759,0)</f>
        <v>0</v>
      </c>
      <c r="CA759" s="174">
        <v>1</v>
      </c>
      <c r="CB759" s="174">
        <v>7</v>
      </c>
      <c r="CZ759" s="143">
        <v>0</v>
      </c>
    </row>
    <row r="760" spans="1:15" ht="12.75">
      <c r="A760" s="175"/>
      <c r="B760" s="176"/>
      <c r="C760" s="227" t="s">
        <v>19</v>
      </c>
      <c r="D760" s="228"/>
      <c r="E760" s="228"/>
      <c r="F760" s="228"/>
      <c r="G760" s="229"/>
      <c r="L760" s="177" t="s">
        <v>19</v>
      </c>
      <c r="O760" s="167">
        <v>3</v>
      </c>
    </row>
    <row r="761" spans="1:15" ht="12.75">
      <c r="A761" s="175"/>
      <c r="B761" s="178"/>
      <c r="C761" s="225" t="s">
        <v>8</v>
      </c>
      <c r="D761" s="226"/>
      <c r="E761" s="179">
        <v>124.62</v>
      </c>
      <c r="F761" s="180"/>
      <c r="G761" s="181"/>
      <c r="M761" s="177" t="s">
        <v>8</v>
      </c>
      <c r="O761" s="167"/>
    </row>
    <row r="762" spans="1:104" ht="12.75">
      <c r="A762" s="168">
        <v>261</v>
      </c>
      <c r="B762" s="169" t="s">
        <v>20</v>
      </c>
      <c r="C762" s="170" t="s">
        <v>21</v>
      </c>
      <c r="D762" s="171" t="s">
        <v>520</v>
      </c>
      <c r="E762" s="172">
        <v>0.9</v>
      </c>
      <c r="F762" s="172">
        <v>0</v>
      </c>
      <c r="G762" s="173">
        <f>E762*F762</f>
        <v>0</v>
      </c>
      <c r="O762" s="167">
        <v>2</v>
      </c>
      <c r="AA762" s="143">
        <v>1</v>
      </c>
      <c r="AB762" s="143">
        <v>7</v>
      </c>
      <c r="AC762" s="143">
        <v>7</v>
      </c>
      <c r="AZ762" s="143">
        <v>2</v>
      </c>
      <c r="BA762" s="143">
        <f>IF(AZ762=1,G762,0)</f>
        <v>0</v>
      </c>
      <c r="BB762" s="143">
        <f>IF(AZ762=2,G762,0)</f>
        <v>0</v>
      </c>
      <c r="BC762" s="143">
        <f>IF(AZ762=3,G762,0)</f>
        <v>0</v>
      </c>
      <c r="BD762" s="143">
        <f>IF(AZ762=4,G762,0)</f>
        <v>0</v>
      </c>
      <c r="BE762" s="143">
        <f>IF(AZ762=5,G762,0)</f>
        <v>0</v>
      </c>
      <c r="CA762" s="174">
        <v>1</v>
      </c>
      <c r="CB762" s="174">
        <v>7</v>
      </c>
      <c r="CZ762" s="143">
        <v>0.00037</v>
      </c>
    </row>
    <row r="763" spans="1:15" ht="22.5">
      <c r="A763" s="175"/>
      <c r="B763" s="176"/>
      <c r="C763" s="227" t="s">
        <v>22</v>
      </c>
      <c r="D763" s="228"/>
      <c r="E763" s="228"/>
      <c r="F763" s="228"/>
      <c r="G763" s="229"/>
      <c r="L763" s="177" t="s">
        <v>22</v>
      </c>
      <c r="O763" s="167">
        <v>3</v>
      </c>
    </row>
    <row r="764" spans="1:15" ht="12.75">
      <c r="A764" s="175"/>
      <c r="B764" s="178"/>
      <c r="C764" s="225" t="s">
        <v>23</v>
      </c>
      <c r="D764" s="226"/>
      <c r="E764" s="179">
        <v>0.9</v>
      </c>
      <c r="F764" s="180"/>
      <c r="G764" s="181"/>
      <c r="M764" s="177" t="s">
        <v>23</v>
      </c>
      <c r="O764" s="167"/>
    </row>
    <row r="765" spans="1:104" ht="12.75">
      <c r="A765" s="168">
        <v>262</v>
      </c>
      <c r="B765" s="169" t="s">
        <v>24</v>
      </c>
      <c r="C765" s="170" t="s">
        <v>25</v>
      </c>
      <c r="D765" s="171" t="s">
        <v>520</v>
      </c>
      <c r="E765" s="172">
        <v>92.778</v>
      </c>
      <c r="F765" s="172">
        <v>0</v>
      </c>
      <c r="G765" s="173">
        <f>E765*F765</f>
        <v>0</v>
      </c>
      <c r="O765" s="167">
        <v>2</v>
      </c>
      <c r="AA765" s="143">
        <v>3</v>
      </c>
      <c r="AB765" s="143">
        <v>7</v>
      </c>
      <c r="AC765" s="143">
        <v>28342400</v>
      </c>
      <c r="AZ765" s="143">
        <v>2</v>
      </c>
      <c r="BA765" s="143">
        <f>IF(AZ765=1,G765,0)</f>
        <v>0</v>
      </c>
      <c r="BB765" s="143">
        <f>IF(AZ765=2,G765,0)</f>
        <v>0</v>
      </c>
      <c r="BC765" s="143">
        <f>IF(AZ765=3,G765,0)</f>
        <v>0</v>
      </c>
      <c r="BD765" s="143">
        <f>IF(AZ765=4,G765,0)</f>
        <v>0</v>
      </c>
      <c r="BE765" s="143">
        <f>IF(AZ765=5,G765,0)</f>
        <v>0</v>
      </c>
      <c r="CA765" s="174">
        <v>3</v>
      </c>
      <c r="CB765" s="174">
        <v>7</v>
      </c>
      <c r="CZ765" s="143">
        <v>0.00015</v>
      </c>
    </row>
    <row r="766" spans="1:15" ht="12.75">
      <c r="A766" s="175"/>
      <c r="B766" s="178"/>
      <c r="C766" s="225" t="s">
        <v>26</v>
      </c>
      <c r="D766" s="226"/>
      <c r="E766" s="179">
        <v>92.778</v>
      </c>
      <c r="F766" s="180"/>
      <c r="G766" s="181"/>
      <c r="M766" s="177" t="s">
        <v>26</v>
      </c>
      <c r="O766" s="167"/>
    </row>
    <row r="767" spans="1:104" ht="12.75">
      <c r="A767" s="168">
        <v>263</v>
      </c>
      <c r="B767" s="169" t="s">
        <v>27</v>
      </c>
      <c r="C767" s="170" t="s">
        <v>28</v>
      </c>
      <c r="D767" s="171" t="s">
        <v>403</v>
      </c>
      <c r="E767" s="172">
        <v>130.851</v>
      </c>
      <c r="F767" s="172">
        <v>0</v>
      </c>
      <c r="G767" s="173">
        <f>E767*F767</f>
        <v>0</v>
      </c>
      <c r="O767" s="167">
        <v>2</v>
      </c>
      <c r="AA767" s="143">
        <v>12</v>
      </c>
      <c r="AB767" s="143">
        <v>1</v>
      </c>
      <c r="AC767" s="143">
        <v>111</v>
      </c>
      <c r="AZ767" s="143">
        <v>2</v>
      </c>
      <c r="BA767" s="143">
        <f>IF(AZ767=1,G767,0)</f>
        <v>0</v>
      </c>
      <c r="BB767" s="143">
        <f>IF(AZ767=2,G767,0)</f>
        <v>0</v>
      </c>
      <c r="BC767" s="143">
        <f>IF(AZ767=3,G767,0)</f>
        <v>0</v>
      </c>
      <c r="BD767" s="143">
        <f>IF(AZ767=4,G767,0)</f>
        <v>0</v>
      </c>
      <c r="BE767" s="143">
        <f>IF(AZ767=5,G767,0)</f>
        <v>0</v>
      </c>
      <c r="CA767" s="174">
        <v>12</v>
      </c>
      <c r="CB767" s="174">
        <v>1</v>
      </c>
      <c r="CZ767" s="143">
        <v>0.0043</v>
      </c>
    </row>
    <row r="768" spans="1:15" ht="12.75">
      <c r="A768" s="175"/>
      <c r="B768" s="178"/>
      <c r="C768" s="225" t="s">
        <v>29</v>
      </c>
      <c r="D768" s="226"/>
      <c r="E768" s="179">
        <v>130.851</v>
      </c>
      <c r="F768" s="180"/>
      <c r="G768" s="181"/>
      <c r="M768" s="177" t="s">
        <v>29</v>
      </c>
      <c r="O768" s="167"/>
    </row>
    <row r="769" spans="1:104" ht="12.75">
      <c r="A769" s="168">
        <v>264</v>
      </c>
      <c r="B769" s="169" t="s">
        <v>30</v>
      </c>
      <c r="C769" s="170" t="s">
        <v>31</v>
      </c>
      <c r="D769" s="171" t="s">
        <v>378</v>
      </c>
      <c r="E769" s="172"/>
      <c r="F769" s="172">
        <v>0</v>
      </c>
      <c r="G769" s="173">
        <f>E769*F769</f>
        <v>0</v>
      </c>
      <c r="O769" s="167">
        <v>2</v>
      </c>
      <c r="AA769" s="143">
        <v>7</v>
      </c>
      <c r="AB769" s="143">
        <v>1002</v>
      </c>
      <c r="AC769" s="143">
        <v>5</v>
      </c>
      <c r="AZ769" s="143">
        <v>2</v>
      </c>
      <c r="BA769" s="143">
        <f>IF(AZ769=1,G769,0)</f>
        <v>0</v>
      </c>
      <c r="BB769" s="143">
        <f>IF(AZ769=2,G769,0)</f>
        <v>0</v>
      </c>
      <c r="BC769" s="143">
        <f>IF(AZ769=3,G769,0)</f>
        <v>0</v>
      </c>
      <c r="BD769" s="143">
        <f>IF(AZ769=4,G769,0)</f>
        <v>0</v>
      </c>
      <c r="BE769" s="143">
        <f>IF(AZ769=5,G769,0)</f>
        <v>0</v>
      </c>
      <c r="CA769" s="174">
        <v>7</v>
      </c>
      <c r="CB769" s="174">
        <v>1002</v>
      </c>
      <c r="CZ769" s="143">
        <v>0</v>
      </c>
    </row>
    <row r="770" spans="1:57" ht="12.75">
      <c r="A770" s="182"/>
      <c r="B770" s="183" t="s">
        <v>392</v>
      </c>
      <c r="C770" s="184" t="str">
        <f>CONCATENATE(B749," ",C749)</f>
        <v>776 Podlahy povlakové</v>
      </c>
      <c r="D770" s="185"/>
      <c r="E770" s="186"/>
      <c r="F770" s="187"/>
      <c r="G770" s="188">
        <f>SUM(G749:G769)</f>
        <v>0</v>
      </c>
      <c r="O770" s="167">
        <v>4</v>
      </c>
      <c r="BA770" s="189">
        <f>SUM(BA749:BA769)</f>
        <v>0</v>
      </c>
      <c r="BB770" s="189">
        <f>SUM(BB749:BB769)</f>
        <v>0</v>
      </c>
      <c r="BC770" s="189">
        <f>SUM(BC749:BC769)</f>
        <v>0</v>
      </c>
      <c r="BD770" s="189">
        <f>SUM(BD749:BD769)</f>
        <v>0</v>
      </c>
      <c r="BE770" s="189">
        <f>SUM(BE749:BE769)</f>
        <v>0</v>
      </c>
    </row>
    <row r="771" spans="1:15" ht="12.75">
      <c r="A771" s="160" t="s">
        <v>389</v>
      </c>
      <c r="B771" s="161" t="s">
        <v>32</v>
      </c>
      <c r="C771" s="162" t="s">
        <v>33</v>
      </c>
      <c r="D771" s="163"/>
      <c r="E771" s="164"/>
      <c r="F771" s="164"/>
      <c r="G771" s="165"/>
      <c r="H771" s="166"/>
      <c r="I771" s="166"/>
      <c r="O771" s="167">
        <v>1</v>
      </c>
    </row>
    <row r="772" spans="1:104" ht="12.75">
      <c r="A772" s="168">
        <v>265</v>
      </c>
      <c r="B772" s="169" t="s">
        <v>34</v>
      </c>
      <c r="C772" s="170" t="s">
        <v>35</v>
      </c>
      <c r="D772" s="171" t="s">
        <v>403</v>
      </c>
      <c r="E772" s="172">
        <v>353.2059</v>
      </c>
      <c r="F772" s="172">
        <v>0</v>
      </c>
      <c r="G772" s="173">
        <f>E772*F772</f>
        <v>0</v>
      </c>
      <c r="O772" s="167">
        <v>2</v>
      </c>
      <c r="AA772" s="143">
        <v>1</v>
      </c>
      <c r="AB772" s="143">
        <v>7</v>
      </c>
      <c r="AC772" s="143">
        <v>7</v>
      </c>
      <c r="AZ772" s="143">
        <v>2</v>
      </c>
      <c r="BA772" s="143">
        <f>IF(AZ772=1,G772,0)</f>
        <v>0</v>
      </c>
      <c r="BB772" s="143">
        <f>IF(AZ772=2,G772,0)</f>
        <v>0</v>
      </c>
      <c r="BC772" s="143">
        <f>IF(AZ772=3,G772,0)</f>
        <v>0</v>
      </c>
      <c r="BD772" s="143">
        <f>IF(AZ772=4,G772,0)</f>
        <v>0</v>
      </c>
      <c r="BE772" s="143">
        <f>IF(AZ772=5,G772,0)</f>
        <v>0</v>
      </c>
      <c r="CA772" s="174">
        <v>1</v>
      </c>
      <c r="CB772" s="174">
        <v>7</v>
      </c>
      <c r="CZ772" s="143">
        <v>0.00015</v>
      </c>
    </row>
    <row r="773" spans="1:15" ht="12.75">
      <c r="A773" s="175"/>
      <c r="B773" s="178"/>
      <c r="C773" s="225" t="s">
        <v>36</v>
      </c>
      <c r="D773" s="226"/>
      <c r="E773" s="179">
        <v>164.2449</v>
      </c>
      <c r="F773" s="180"/>
      <c r="G773" s="181"/>
      <c r="M773" s="177" t="s">
        <v>36</v>
      </c>
      <c r="O773" s="167"/>
    </row>
    <row r="774" spans="1:15" ht="12.75">
      <c r="A774" s="175"/>
      <c r="B774" s="178"/>
      <c r="C774" s="225" t="s">
        <v>37</v>
      </c>
      <c r="D774" s="226"/>
      <c r="E774" s="179">
        <v>41.067</v>
      </c>
      <c r="F774" s="180"/>
      <c r="G774" s="181"/>
      <c r="M774" s="177" t="s">
        <v>37</v>
      </c>
      <c r="O774" s="167"/>
    </row>
    <row r="775" spans="1:15" ht="12.75">
      <c r="A775" s="175"/>
      <c r="B775" s="178"/>
      <c r="C775" s="225" t="s">
        <v>38</v>
      </c>
      <c r="D775" s="226"/>
      <c r="E775" s="179">
        <v>122.694</v>
      </c>
      <c r="F775" s="180"/>
      <c r="G775" s="181"/>
      <c r="M775" s="177" t="s">
        <v>38</v>
      </c>
      <c r="O775" s="167"/>
    </row>
    <row r="776" spans="1:15" ht="12.75">
      <c r="A776" s="175"/>
      <c r="B776" s="178"/>
      <c r="C776" s="225" t="s">
        <v>39</v>
      </c>
      <c r="D776" s="226"/>
      <c r="E776" s="179">
        <v>25.2</v>
      </c>
      <c r="F776" s="180"/>
      <c r="G776" s="181"/>
      <c r="M776" s="177" t="s">
        <v>39</v>
      </c>
      <c r="O776" s="167"/>
    </row>
    <row r="777" spans="1:104" ht="12.75">
      <c r="A777" s="168">
        <v>266</v>
      </c>
      <c r="B777" s="169" t="s">
        <v>40</v>
      </c>
      <c r="C777" s="170" t="s">
        <v>41</v>
      </c>
      <c r="D777" s="171" t="s">
        <v>403</v>
      </c>
      <c r="E777" s="172">
        <v>13.23</v>
      </c>
      <c r="F777" s="172">
        <v>0</v>
      </c>
      <c r="G777" s="173">
        <f>E777*F777</f>
        <v>0</v>
      </c>
      <c r="O777" s="167">
        <v>2</v>
      </c>
      <c r="AA777" s="143">
        <v>1</v>
      </c>
      <c r="AB777" s="143">
        <v>7</v>
      </c>
      <c r="AC777" s="143">
        <v>7</v>
      </c>
      <c r="AZ777" s="143">
        <v>2</v>
      </c>
      <c r="BA777" s="143">
        <f>IF(AZ777=1,G777,0)</f>
        <v>0</v>
      </c>
      <c r="BB777" s="143">
        <f>IF(AZ777=2,G777,0)</f>
        <v>0</v>
      </c>
      <c r="BC777" s="143">
        <f>IF(AZ777=3,G777,0)</f>
        <v>0</v>
      </c>
      <c r="BD777" s="143">
        <f>IF(AZ777=4,G777,0)</f>
        <v>0</v>
      </c>
      <c r="BE777" s="143">
        <f>IF(AZ777=5,G777,0)</f>
        <v>0</v>
      </c>
      <c r="CA777" s="174">
        <v>1</v>
      </c>
      <c r="CB777" s="174">
        <v>7</v>
      </c>
      <c r="CZ777" s="143">
        <v>0.00028</v>
      </c>
    </row>
    <row r="778" spans="1:15" ht="12.75">
      <c r="A778" s="175"/>
      <c r="B778" s="178"/>
      <c r="C778" s="225" t="s">
        <v>42</v>
      </c>
      <c r="D778" s="226"/>
      <c r="E778" s="179">
        <v>13.23</v>
      </c>
      <c r="F778" s="180"/>
      <c r="G778" s="181"/>
      <c r="M778" s="177" t="s">
        <v>42</v>
      </c>
      <c r="O778" s="167"/>
    </row>
    <row r="779" spans="1:57" ht="12.75">
      <c r="A779" s="182"/>
      <c r="B779" s="183" t="s">
        <v>392</v>
      </c>
      <c r="C779" s="184" t="str">
        <f>CONCATENATE(B771," ",C771)</f>
        <v>783 Nátěry</v>
      </c>
      <c r="D779" s="185"/>
      <c r="E779" s="186"/>
      <c r="F779" s="187"/>
      <c r="G779" s="188">
        <f>SUM(G771:G778)</f>
        <v>0</v>
      </c>
      <c r="O779" s="167">
        <v>4</v>
      </c>
      <c r="BA779" s="189">
        <f>SUM(BA771:BA778)</f>
        <v>0</v>
      </c>
      <c r="BB779" s="189">
        <f>SUM(BB771:BB778)</f>
        <v>0</v>
      </c>
      <c r="BC779" s="189">
        <f>SUM(BC771:BC778)</f>
        <v>0</v>
      </c>
      <c r="BD779" s="189">
        <f>SUM(BD771:BD778)</f>
        <v>0</v>
      </c>
      <c r="BE779" s="189">
        <f>SUM(BE771:BE778)</f>
        <v>0</v>
      </c>
    </row>
    <row r="780" spans="1:15" ht="12.75">
      <c r="A780" s="160" t="s">
        <v>389</v>
      </c>
      <c r="B780" s="161" t="s">
        <v>43</v>
      </c>
      <c r="C780" s="162" t="s">
        <v>44</v>
      </c>
      <c r="D780" s="163"/>
      <c r="E780" s="164"/>
      <c r="F780" s="164"/>
      <c r="G780" s="165"/>
      <c r="H780" s="166"/>
      <c r="I780" s="166"/>
      <c r="O780" s="167">
        <v>1</v>
      </c>
    </row>
    <row r="781" spans="1:104" ht="12.75">
      <c r="A781" s="168">
        <v>267</v>
      </c>
      <c r="B781" s="169" t="s">
        <v>45</v>
      </c>
      <c r="C781" s="170" t="s">
        <v>46</v>
      </c>
      <c r="D781" s="171" t="s">
        <v>403</v>
      </c>
      <c r="E781" s="172">
        <v>367.305</v>
      </c>
      <c r="F781" s="172">
        <v>0</v>
      </c>
      <c r="G781" s="173">
        <f>E781*F781</f>
        <v>0</v>
      </c>
      <c r="O781" s="167">
        <v>2</v>
      </c>
      <c r="AA781" s="143">
        <v>1</v>
      </c>
      <c r="AB781" s="143">
        <v>7</v>
      </c>
      <c r="AC781" s="143">
        <v>7</v>
      </c>
      <c r="AZ781" s="143">
        <v>2</v>
      </c>
      <c r="BA781" s="143">
        <f>IF(AZ781=1,G781,0)</f>
        <v>0</v>
      </c>
      <c r="BB781" s="143">
        <f>IF(AZ781=2,G781,0)</f>
        <v>0</v>
      </c>
      <c r="BC781" s="143">
        <f>IF(AZ781=3,G781,0)</f>
        <v>0</v>
      </c>
      <c r="BD781" s="143">
        <f>IF(AZ781=4,G781,0)</f>
        <v>0</v>
      </c>
      <c r="BE781" s="143">
        <f>IF(AZ781=5,G781,0)</f>
        <v>0</v>
      </c>
      <c r="CA781" s="174">
        <v>1</v>
      </c>
      <c r="CB781" s="174">
        <v>7</v>
      </c>
      <c r="CZ781" s="143">
        <v>5E-05</v>
      </c>
    </row>
    <row r="782" spans="1:15" ht="12.75">
      <c r="A782" s="175"/>
      <c r="B782" s="178"/>
      <c r="C782" s="225" t="s">
        <v>47</v>
      </c>
      <c r="D782" s="226"/>
      <c r="E782" s="179">
        <v>254.805</v>
      </c>
      <c r="F782" s="180"/>
      <c r="G782" s="181"/>
      <c r="M782" s="177" t="s">
        <v>47</v>
      </c>
      <c r="O782" s="167"/>
    </row>
    <row r="783" spans="1:15" ht="12.75">
      <c r="A783" s="175"/>
      <c r="B783" s="178"/>
      <c r="C783" s="225" t="s">
        <v>48</v>
      </c>
      <c r="D783" s="226"/>
      <c r="E783" s="179">
        <v>112.5</v>
      </c>
      <c r="F783" s="180"/>
      <c r="G783" s="181"/>
      <c r="M783" s="177" t="s">
        <v>48</v>
      </c>
      <c r="O783" s="167"/>
    </row>
    <row r="784" spans="1:104" ht="12.75">
      <c r="A784" s="168">
        <v>268</v>
      </c>
      <c r="B784" s="169" t="s">
        <v>49</v>
      </c>
      <c r="C784" s="170" t="s">
        <v>50</v>
      </c>
      <c r="D784" s="171" t="s">
        <v>403</v>
      </c>
      <c r="E784" s="172">
        <v>395.71</v>
      </c>
      <c r="F784" s="172">
        <v>0</v>
      </c>
      <c r="G784" s="173">
        <f>E784*F784</f>
        <v>0</v>
      </c>
      <c r="O784" s="167">
        <v>2</v>
      </c>
      <c r="AA784" s="143">
        <v>1</v>
      </c>
      <c r="AB784" s="143">
        <v>7</v>
      </c>
      <c r="AC784" s="143">
        <v>7</v>
      </c>
      <c r="AZ784" s="143">
        <v>2</v>
      </c>
      <c r="BA784" s="143">
        <f>IF(AZ784=1,G784,0)</f>
        <v>0</v>
      </c>
      <c r="BB784" s="143">
        <f>IF(AZ784=2,G784,0)</f>
        <v>0</v>
      </c>
      <c r="BC784" s="143">
        <f>IF(AZ784=3,G784,0)</f>
        <v>0</v>
      </c>
      <c r="BD784" s="143">
        <f>IF(AZ784=4,G784,0)</f>
        <v>0</v>
      </c>
      <c r="BE784" s="143">
        <f>IF(AZ784=5,G784,0)</f>
        <v>0</v>
      </c>
      <c r="CA784" s="174">
        <v>1</v>
      </c>
      <c r="CB784" s="174">
        <v>7</v>
      </c>
      <c r="CZ784" s="143">
        <v>7E-05</v>
      </c>
    </row>
    <row r="785" spans="1:15" ht="12.75">
      <c r="A785" s="175"/>
      <c r="B785" s="178"/>
      <c r="C785" s="225" t="s">
        <v>51</v>
      </c>
      <c r="D785" s="226"/>
      <c r="E785" s="179">
        <v>395.71</v>
      </c>
      <c r="F785" s="180"/>
      <c r="G785" s="181"/>
      <c r="M785" s="177" t="s">
        <v>51</v>
      </c>
      <c r="O785" s="167"/>
    </row>
    <row r="786" spans="1:104" ht="12.75">
      <c r="A786" s="168">
        <v>269</v>
      </c>
      <c r="B786" s="169" t="s">
        <v>52</v>
      </c>
      <c r="C786" s="170" t="s">
        <v>53</v>
      </c>
      <c r="D786" s="171" t="s">
        <v>403</v>
      </c>
      <c r="E786" s="172">
        <v>395.71</v>
      </c>
      <c r="F786" s="172">
        <v>0</v>
      </c>
      <c r="G786" s="173">
        <f>E786*F786</f>
        <v>0</v>
      </c>
      <c r="O786" s="167">
        <v>2</v>
      </c>
      <c r="AA786" s="143">
        <v>1</v>
      </c>
      <c r="AB786" s="143">
        <v>7</v>
      </c>
      <c r="AC786" s="143">
        <v>7</v>
      </c>
      <c r="AZ786" s="143">
        <v>2</v>
      </c>
      <c r="BA786" s="143">
        <f>IF(AZ786=1,G786,0)</f>
        <v>0</v>
      </c>
      <c r="BB786" s="143">
        <f>IF(AZ786=2,G786,0)</f>
        <v>0</v>
      </c>
      <c r="BC786" s="143">
        <f>IF(AZ786=3,G786,0)</f>
        <v>0</v>
      </c>
      <c r="BD786" s="143">
        <f>IF(AZ786=4,G786,0)</f>
        <v>0</v>
      </c>
      <c r="BE786" s="143">
        <f>IF(AZ786=5,G786,0)</f>
        <v>0</v>
      </c>
      <c r="CA786" s="174">
        <v>1</v>
      </c>
      <c r="CB786" s="174">
        <v>7</v>
      </c>
      <c r="CZ786" s="143">
        <v>0.00024</v>
      </c>
    </row>
    <row r="787" spans="1:15" ht="12.75">
      <c r="A787" s="175"/>
      <c r="B787" s="178"/>
      <c r="C787" s="225" t="s">
        <v>51</v>
      </c>
      <c r="D787" s="226"/>
      <c r="E787" s="179">
        <v>395.71</v>
      </c>
      <c r="F787" s="180"/>
      <c r="G787" s="181"/>
      <c r="M787" s="177" t="s">
        <v>51</v>
      </c>
      <c r="O787" s="167"/>
    </row>
    <row r="788" spans="1:104" ht="12.75">
      <c r="A788" s="168">
        <v>270</v>
      </c>
      <c r="B788" s="169" t="s">
        <v>54</v>
      </c>
      <c r="C788" s="170" t="s">
        <v>55</v>
      </c>
      <c r="D788" s="171" t="s">
        <v>403</v>
      </c>
      <c r="E788" s="172">
        <v>395.71</v>
      </c>
      <c r="F788" s="172">
        <v>0</v>
      </c>
      <c r="G788" s="173">
        <f>E788*F788</f>
        <v>0</v>
      </c>
      <c r="O788" s="167">
        <v>2</v>
      </c>
      <c r="AA788" s="143">
        <v>1</v>
      </c>
      <c r="AB788" s="143">
        <v>7</v>
      </c>
      <c r="AC788" s="143">
        <v>7</v>
      </c>
      <c r="AZ788" s="143">
        <v>2</v>
      </c>
      <c r="BA788" s="143">
        <f>IF(AZ788=1,G788,0)</f>
        <v>0</v>
      </c>
      <c r="BB788" s="143">
        <f>IF(AZ788=2,G788,0)</f>
        <v>0</v>
      </c>
      <c r="BC788" s="143">
        <f>IF(AZ788=3,G788,0)</f>
        <v>0</v>
      </c>
      <c r="BD788" s="143">
        <f>IF(AZ788=4,G788,0)</f>
        <v>0</v>
      </c>
      <c r="BE788" s="143">
        <f>IF(AZ788=5,G788,0)</f>
        <v>0</v>
      </c>
      <c r="CA788" s="174">
        <v>1</v>
      </c>
      <c r="CB788" s="174">
        <v>7</v>
      </c>
      <c r="CZ788" s="143">
        <v>0</v>
      </c>
    </row>
    <row r="789" spans="1:15" ht="12.75">
      <c r="A789" s="175"/>
      <c r="B789" s="178"/>
      <c r="C789" s="225" t="s">
        <v>56</v>
      </c>
      <c r="D789" s="226"/>
      <c r="E789" s="179">
        <v>31.82</v>
      </c>
      <c r="F789" s="180"/>
      <c r="G789" s="181"/>
      <c r="M789" s="177" t="s">
        <v>56</v>
      </c>
      <c r="O789" s="167"/>
    </row>
    <row r="790" spans="1:15" ht="12.75">
      <c r="A790" s="175"/>
      <c r="B790" s="178"/>
      <c r="C790" s="225" t="s">
        <v>57</v>
      </c>
      <c r="D790" s="226"/>
      <c r="E790" s="179">
        <v>363.89</v>
      </c>
      <c r="F790" s="180"/>
      <c r="G790" s="181"/>
      <c r="M790" s="177" t="s">
        <v>57</v>
      </c>
      <c r="O790" s="167"/>
    </row>
    <row r="791" spans="1:104" ht="12.75">
      <c r="A791" s="168">
        <v>271</v>
      </c>
      <c r="B791" s="169" t="s">
        <v>58</v>
      </c>
      <c r="C791" s="170" t="s">
        <v>59</v>
      </c>
      <c r="D791" s="171" t="s">
        <v>403</v>
      </c>
      <c r="E791" s="172">
        <v>367.305</v>
      </c>
      <c r="F791" s="172">
        <v>0</v>
      </c>
      <c r="G791" s="173">
        <f>E791*F791</f>
        <v>0</v>
      </c>
      <c r="O791" s="167">
        <v>2</v>
      </c>
      <c r="AA791" s="143">
        <v>1</v>
      </c>
      <c r="AB791" s="143">
        <v>0</v>
      </c>
      <c r="AC791" s="143">
        <v>0</v>
      </c>
      <c r="AZ791" s="143">
        <v>2</v>
      </c>
      <c r="BA791" s="143">
        <f>IF(AZ791=1,G791,0)</f>
        <v>0</v>
      </c>
      <c r="BB791" s="143">
        <f>IF(AZ791=2,G791,0)</f>
        <v>0</v>
      </c>
      <c r="BC791" s="143">
        <f>IF(AZ791=3,G791,0)</f>
        <v>0</v>
      </c>
      <c r="BD791" s="143">
        <f>IF(AZ791=4,G791,0)</f>
        <v>0</v>
      </c>
      <c r="BE791" s="143">
        <f>IF(AZ791=5,G791,0)</f>
        <v>0</v>
      </c>
      <c r="CA791" s="174">
        <v>1</v>
      </c>
      <c r="CB791" s="174">
        <v>0</v>
      </c>
      <c r="CZ791" s="143">
        <v>0.00075</v>
      </c>
    </row>
    <row r="792" spans="1:15" ht="12.75">
      <c r="A792" s="175"/>
      <c r="B792" s="178"/>
      <c r="C792" s="225" t="s">
        <v>60</v>
      </c>
      <c r="D792" s="226"/>
      <c r="E792" s="179">
        <v>367.305</v>
      </c>
      <c r="F792" s="180"/>
      <c r="G792" s="181"/>
      <c r="M792" s="177" t="s">
        <v>60</v>
      </c>
      <c r="O792" s="167"/>
    </row>
    <row r="793" spans="1:104" ht="12.75">
      <c r="A793" s="168">
        <v>272</v>
      </c>
      <c r="B793" s="169" t="s">
        <v>61</v>
      </c>
      <c r="C793" s="170" t="s">
        <v>62</v>
      </c>
      <c r="D793" s="171" t="s">
        <v>403</v>
      </c>
      <c r="E793" s="172">
        <v>395.71</v>
      </c>
      <c r="F793" s="172">
        <v>0</v>
      </c>
      <c r="G793" s="173">
        <f>E793*F793</f>
        <v>0</v>
      </c>
      <c r="O793" s="167">
        <v>2</v>
      </c>
      <c r="AA793" s="143">
        <v>1</v>
      </c>
      <c r="AB793" s="143">
        <v>7</v>
      </c>
      <c r="AC793" s="143">
        <v>7</v>
      </c>
      <c r="AZ793" s="143">
        <v>2</v>
      </c>
      <c r="BA793" s="143">
        <f>IF(AZ793=1,G793,0)</f>
        <v>0</v>
      </c>
      <c r="BB793" s="143">
        <f>IF(AZ793=2,G793,0)</f>
        <v>0</v>
      </c>
      <c r="BC793" s="143">
        <f>IF(AZ793=3,G793,0)</f>
        <v>0</v>
      </c>
      <c r="BD793" s="143">
        <f>IF(AZ793=4,G793,0)</f>
        <v>0</v>
      </c>
      <c r="BE793" s="143">
        <f>IF(AZ793=5,G793,0)</f>
        <v>0</v>
      </c>
      <c r="CA793" s="174">
        <v>1</v>
      </c>
      <c r="CB793" s="174">
        <v>7</v>
      </c>
      <c r="CZ793" s="143">
        <v>0.00034</v>
      </c>
    </row>
    <row r="794" spans="1:15" ht="12.75">
      <c r="A794" s="175"/>
      <c r="B794" s="178"/>
      <c r="C794" s="225" t="s">
        <v>51</v>
      </c>
      <c r="D794" s="226"/>
      <c r="E794" s="179">
        <v>395.71</v>
      </c>
      <c r="F794" s="180"/>
      <c r="G794" s="181"/>
      <c r="M794" s="177" t="s">
        <v>51</v>
      </c>
      <c r="O794" s="167"/>
    </row>
    <row r="795" spans="1:57" ht="12.75">
      <c r="A795" s="182"/>
      <c r="B795" s="183" t="s">
        <v>392</v>
      </c>
      <c r="C795" s="184" t="str">
        <f>CONCATENATE(B780," ",C780)</f>
        <v>784 Malby</v>
      </c>
      <c r="D795" s="185"/>
      <c r="E795" s="186"/>
      <c r="F795" s="187"/>
      <c r="G795" s="188">
        <f>SUM(G780:G794)</f>
        <v>0</v>
      </c>
      <c r="O795" s="167">
        <v>4</v>
      </c>
      <c r="BA795" s="189">
        <f>SUM(BA780:BA794)</f>
        <v>0</v>
      </c>
      <c r="BB795" s="189">
        <f>SUM(BB780:BB794)</f>
        <v>0</v>
      </c>
      <c r="BC795" s="189">
        <f>SUM(BC780:BC794)</f>
        <v>0</v>
      </c>
      <c r="BD795" s="189">
        <f>SUM(BD780:BD794)</f>
        <v>0</v>
      </c>
      <c r="BE795" s="189">
        <f>SUM(BE780:BE794)</f>
        <v>0</v>
      </c>
    </row>
    <row r="796" spans="1:15" ht="12.75">
      <c r="A796" s="160" t="s">
        <v>389</v>
      </c>
      <c r="B796" s="161" t="s">
        <v>63</v>
      </c>
      <c r="C796" s="162" t="s">
        <v>64</v>
      </c>
      <c r="D796" s="163"/>
      <c r="E796" s="164"/>
      <c r="F796" s="164"/>
      <c r="G796" s="165"/>
      <c r="H796" s="166"/>
      <c r="I796" s="166"/>
      <c r="O796" s="167">
        <v>1</v>
      </c>
    </row>
    <row r="797" spans="1:104" ht="12.75">
      <c r="A797" s="168">
        <v>273</v>
      </c>
      <c r="B797" s="169" t="s">
        <v>65</v>
      </c>
      <c r="C797" s="170" t="s">
        <v>66</v>
      </c>
      <c r="D797" s="171" t="s">
        <v>415</v>
      </c>
      <c r="E797" s="172">
        <v>8</v>
      </c>
      <c r="F797" s="172">
        <v>0</v>
      </c>
      <c r="G797" s="173">
        <f>E797*F797</f>
        <v>0</v>
      </c>
      <c r="O797" s="167">
        <v>2</v>
      </c>
      <c r="AA797" s="143">
        <v>1</v>
      </c>
      <c r="AB797" s="143">
        <v>9</v>
      </c>
      <c r="AC797" s="143">
        <v>9</v>
      </c>
      <c r="AZ797" s="143">
        <v>4</v>
      </c>
      <c r="BA797" s="143">
        <f>IF(AZ797=1,G797,0)</f>
        <v>0</v>
      </c>
      <c r="BB797" s="143">
        <f>IF(AZ797=2,G797,0)</f>
        <v>0</v>
      </c>
      <c r="BC797" s="143">
        <f>IF(AZ797=3,G797,0)</f>
        <v>0</v>
      </c>
      <c r="BD797" s="143">
        <f>IF(AZ797=4,G797,0)</f>
        <v>0</v>
      </c>
      <c r="BE797" s="143">
        <f>IF(AZ797=5,G797,0)</f>
        <v>0</v>
      </c>
      <c r="CA797" s="174">
        <v>1</v>
      </c>
      <c r="CB797" s="174">
        <v>9</v>
      </c>
      <c r="CZ797" s="143">
        <v>0</v>
      </c>
    </row>
    <row r="798" spans="1:15" ht="12.75">
      <c r="A798" s="175"/>
      <c r="B798" s="176"/>
      <c r="C798" s="227" t="s">
        <v>67</v>
      </c>
      <c r="D798" s="228"/>
      <c r="E798" s="228"/>
      <c r="F798" s="228"/>
      <c r="G798" s="229"/>
      <c r="L798" s="177" t="s">
        <v>67</v>
      </c>
      <c r="O798" s="167">
        <v>3</v>
      </c>
    </row>
    <row r="799" spans="1:15" ht="12.75">
      <c r="A799" s="175"/>
      <c r="B799" s="178"/>
      <c r="C799" s="225" t="s">
        <v>68</v>
      </c>
      <c r="D799" s="226"/>
      <c r="E799" s="179">
        <v>8</v>
      </c>
      <c r="F799" s="180"/>
      <c r="G799" s="181"/>
      <c r="M799" s="177">
        <v>8</v>
      </c>
      <c r="O799" s="167"/>
    </row>
    <row r="800" spans="1:104" ht="12.75">
      <c r="A800" s="168">
        <v>274</v>
      </c>
      <c r="B800" s="169" t="s">
        <v>69</v>
      </c>
      <c r="C800" s="170" t="s">
        <v>70</v>
      </c>
      <c r="D800" s="171" t="s">
        <v>415</v>
      </c>
      <c r="E800" s="172">
        <v>17</v>
      </c>
      <c r="F800" s="172">
        <v>0</v>
      </c>
      <c r="G800" s="173">
        <f>E800*F800</f>
        <v>0</v>
      </c>
      <c r="O800" s="167">
        <v>2</v>
      </c>
      <c r="AA800" s="143">
        <v>1</v>
      </c>
      <c r="AB800" s="143">
        <v>9</v>
      </c>
      <c r="AC800" s="143">
        <v>9</v>
      </c>
      <c r="AZ800" s="143">
        <v>4</v>
      </c>
      <c r="BA800" s="143">
        <f>IF(AZ800=1,G800,0)</f>
        <v>0</v>
      </c>
      <c r="BB800" s="143">
        <f>IF(AZ800=2,G800,0)</f>
        <v>0</v>
      </c>
      <c r="BC800" s="143">
        <f>IF(AZ800=3,G800,0)</f>
        <v>0</v>
      </c>
      <c r="BD800" s="143">
        <f>IF(AZ800=4,G800,0)</f>
        <v>0</v>
      </c>
      <c r="BE800" s="143">
        <f>IF(AZ800=5,G800,0)</f>
        <v>0</v>
      </c>
      <c r="CA800" s="174">
        <v>1</v>
      </c>
      <c r="CB800" s="174">
        <v>9</v>
      </c>
      <c r="CZ800" s="143">
        <v>0</v>
      </c>
    </row>
    <row r="801" spans="1:15" ht="12.75">
      <c r="A801" s="175"/>
      <c r="B801" s="176"/>
      <c r="C801" s="227" t="s">
        <v>71</v>
      </c>
      <c r="D801" s="228"/>
      <c r="E801" s="228"/>
      <c r="F801" s="228"/>
      <c r="G801" s="229"/>
      <c r="L801" s="177" t="s">
        <v>71</v>
      </c>
      <c r="O801" s="167">
        <v>3</v>
      </c>
    </row>
    <row r="802" spans="1:15" ht="12.75">
      <c r="A802" s="175"/>
      <c r="B802" s="178"/>
      <c r="C802" s="225" t="s">
        <v>72</v>
      </c>
      <c r="D802" s="226"/>
      <c r="E802" s="179">
        <v>17</v>
      </c>
      <c r="F802" s="180"/>
      <c r="G802" s="181"/>
      <c r="M802" s="177">
        <v>17</v>
      </c>
      <c r="O802" s="167"/>
    </row>
    <row r="803" spans="1:104" ht="12.75">
      <c r="A803" s="168">
        <v>275</v>
      </c>
      <c r="B803" s="169" t="s">
        <v>73</v>
      </c>
      <c r="C803" s="170" t="s">
        <v>74</v>
      </c>
      <c r="D803" s="171" t="s">
        <v>415</v>
      </c>
      <c r="E803" s="172">
        <v>2</v>
      </c>
      <c r="F803" s="172">
        <v>0</v>
      </c>
      <c r="G803" s="173">
        <f>E803*F803</f>
        <v>0</v>
      </c>
      <c r="O803" s="167">
        <v>2</v>
      </c>
      <c r="AA803" s="143">
        <v>1</v>
      </c>
      <c r="AB803" s="143">
        <v>9</v>
      </c>
      <c r="AC803" s="143">
        <v>9</v>
      </c>
      <c r="AZ803" s="143">
        <v>4</v>
      </c>
      <c r="BA803" s="143">
        <f>IF(AZ803=1,G803,0)</f>
        <v>0</v>
      </c>
      <c r="BB803" s="143">
        <f>IF(AZ803=2,G803,0)</f>
        <v>0</v>
      </c>
      <c r="BC803" s="143">
        <f>IF(AZ803=3,G803,0)</f>
        <v>0</v>
      </c>
      <c r="BD803" s="143">
        <f>IF(AZ803=4,G803,0)</f>
        <v>0</v>
      </c>
      <c r="BE803" s="143">
        <f>IF(AZ803=5,G803,0)</f>
        <v>0</v>
      </c>
      <c r="CA803" s="174">
        <v>1</v>
      </c>
      <c r="CB803" s="174">
        <v>9</v>
      </c>
      <c r="CZ803" s="143">
        <v>0</v>
      </c>
    </row>
    <row r="804" spans="1:15" ht="12.75">
      <c r="A804" s="175"/>
      <c r="B804" s="176"/>
      <c r="C804" s="227" t="s">
        <v>71</v>
      </c>
      <c r="D804" s="228"/>
      <c r="E804" s="228"/>
      <c r="F804" s="228"/>
      <c r="G804" s="229"/>
      <c r="L804" s="177" t="s">
        <v>71</v>
      </c>
      <c r="O804" s="167">
        <v>3</v>
      </c>
    </row>
    <row r="805" spans="1:15" ht="12.75">
      <c r="A805" s="175"/>
      <c r="B805" s="178"/>
      <c r="C805" s="225" t="s">
        <v>721</v>
      </c>
      <c r="D805" s="226"/>
      <c r="E805" s="179">
        <v>2</v>
      </c>
      <c r="F805" s="180"/>
      <c r="G805" s="181"/>
      <c r="M805" s="177">
        <v>2</v>
      </c>
      <c r="O805" s="167"/>
    </row>
    <row r="806" spans="1:104" ht="12.75">
      <c r="A806" s="168">
        <v>276</v>
      </c>
      <c r="B806" s="169" t="s">
        <v>75</v>
      </c>
      <c r="C806" s="170" t="s">
        <v>76</v>
      </c>
      <c r="D806" s="171" t="s">
        <v>415</v>
      </c>
      <c r="E806" s="172">
        <v>6</v>
      </c>
      <c r="F806" s="172">
        <v>0</v>
      </c>
      <c r="G806" s="173">
        <f>E806*F806</f>
        <v>0</v>
      </c>
      <c r="O806" s="167">
        <v>2</v>
      </c>
      <c r="AA806" s="143">
        <v>1</v>
      </c>
      <c r="AB806" s="143">
        <v>9</v>
      </c>
      <c r="AC806" s="143">
        <v>9</v>
      </c>
      <c r="AZ806" s="143">
        <v>4</v>
      </c>
      <c r="BA806" s="143">
        <f>IF(AZ806=1,G806,0)</f>
        <v>0</v>
      </c>
      <c r="BB806" s="143">
        <f>IF(AZ806=2,G806,0)</f>
        <v>0</v>
      </c>
      <c r="BC806" s="143">
        <f>IF(AZ806=3,G806,0)</f>
        <v>0</v>
      </c>
      <c r="BD806" s="143">
        <f>IF(AZ806=4,G806,0)</f>
        <v>0</v>
      </c>
      <c r="BE806" s="143">
        <f>IF(AZ806=5,G806,0)</f>
        <v>0</v>
      </c>
      <c r="CA806" s="174">
        <v>1</v>
      </c>
      <c r="CB806" s="174">
        <v>9</v>
      </c>
      <c r="CZ806" s="143">
        <v>0</v>
      </c>
    </row>
    <row r="807" spans="1:15" ht="12.75">
      <c r="A807" s="175"/>
      <c r="B807" s="178"/>
      <c r="C807" s="225" t="s">
        <v>77</v>
      </c>
      <c r="D807" s="226"/>
      <c r="E807" s="179">
        <v>0</v>
      </c>
      <c r="F807" s="180"/>
      <c r="G807" s="181"/>
      <c r="M807" s="177" t="s">
        <v>77</v>
      </c>
      <c r="O807" s="167"/>
    </row>
    <row r="808" spans="1:15" ht="12.75">
      <c r="A808" s="175"/>
      <c r="B808" s="178"/>
      <c r="C808" s="225" t="s">
        <v>78</v>
      </c>
      <c r="D808" s="226"/>
      <c r="E808" s="179">
        <v>3</v>
      </c>
      <c r="F808" s="180"/>
      <c r="G808" s="181"/>
      <c r="M808" s="203">
        <v>0.6270833333333333</v>
      </c>
      <c r="O808" s="167"/>
    </row>
    <row r="809" spans="1:15" ht="12.75">
      <c r="A809" s="175"/>
      <c r="B809" s="178"/>
      <c r="C809" s="225" t="s">
        <v>79</v>
      </c>
      <c r="D809" s="226"/>
      <c r="E809" s="179">
        <v>3</v>
      </c>
      <c r="F809" s="180"/>
      <c r="G809" s="181"/>
      <c r="M809" s="203">
        <v>0.8354166666666667</v>
      </c>
      <c r="O809" s="167"/>
    </row>
    <row r="810" spans="1:104" ht="12.75">
      <c r="A810" s="168">
        <v>277</v>
      </c>
      <c r="B810" s="169" t="s">
        <v>80</v>
      </c>
      <c r="C810" s="170" t="s">
        <v>81</v>
      </c>
      <c r="D810" s="171" t="s">
        <v>415</v>
      </c>
      <c r="E810" s="172">
        <v>3</v>
      </c>
      <c r="F810" s="172">
        <v>0</v>
      </c>
      <c r="G810" s="173">
        <f>E810*F810</f>
        <v>0</v>
      </c>
      <c r="O810" s="167">
        <v>2</v>
      </c>
      <c r="AA810" s="143">
        <v>1</v>
      </c>
      <c r="AB810" s="143">
        <v>9</v>
      </c>
      <c r="AC810" s="143">
        <v>9</v>
      </c>
      <c r="AZ810" s="143">
        <v>4</v>
      </c>
      <c r="BA810" s="143">
        <f>IF(AZ810=1,G810,0)</f>
        <v>0</v>
      </c>
      <c r="BB810" s="143">
        <f>IF(AZ810=2,G810,0)</f>
        <v>0</v>
      </c>
      <c r="BC810" s="143">
        <f>IF(AZ810=3,G810,0)</f>
        <v>0</v>
      </c>
      <c r="BD810" s="143">
        <f>IF(AZ810=4,G810,0)</f>
        <v>0</v>
      </c>
      <c r="BE810" s="143">
        <f>IF(AZ810=5,G810,0)</f>
        <v>0</v>
      </c>
      <c r="CA810" s="174">
        <v>1</v>
      </c>
      <c r="CB810" s="174">
        <v>9</v>
      </c>
      <c r="CZ810" s="143">
        <v>0</v>
      </c>
    </row>
    <row r="811" spans="1:15" ht="12.75">
      <c r="A811" s="175"/>
      <c r="B811" s="176"/>
      <c r="C811" s="227" t="s">
        <v>71</v>
      </c>
      <c r="D811" s="228"/>
      <c r="E811" s="228"/>
      <c r="F811" s="228"/>
      <c r="G811" s="229"/>
      <c r="L811" s="177" t="s">
        <v>71</v>
      </c>
      <c r="O811" s="167">
        <v>3</v>
      </c>
    </row>
    <row r="812" spans="1:15" ht="12.75">
      <c r="A812" s="175"/>
      <c r="B812" s="178"/>
      <c r="C812" s="225" t="s">
        <v>82</v>
      </c>
      <c r="D812" s="226"/>
      <c r="E812" s="179">
        <v>0</v>
      </c>
      <c r="F812" s="180"/>
      <c r="G812" s="181"/>
      <c r="M812" s="177" t="s">
        <v>82</v>
      </c>
      <c r="O812" s="167"/>
    </row>
    <row r="813" spans="1:15" ht="12.75">
      <c r="A813" s="175"/>
      <c r="B813" s="178"/>
      <c r="C813" s="225" t="s">
        <v>83</v>
      </c>
      <c r="D813" s="226"/>
      <c r="E813" s="179">
        <v>3</v>
      </c>
      <c r="F813" s="180"/>
      <c r="G813" s="181"/>
      <c r="M813" s="203">
        <v>0.5854166666666667</v>
      </c>
      <c r="O813" s="167"/>
    </row>
    <row r="814" spans="1:104" ht="12.75">
      <c r="A814" s="168">
        <v>278</v>
      </c>
      <c r="B814" s="169" t="s">
        <v>84</v>
      </c>
      <c r="C814" s="170" t="s">
        <v>85</v>
      </c>
      <c r="D814" s="171" t="s">
        <v>415</v>
      </c>
      <c r="E814" s="172">
        <v>1</v>
      </c>
      <c r="F814" s="172">
        <v>0</v>
      </c>
      <c r="G814" s="173">
        <f>E814*F814</f>
        <v>0</v>
      </c>
      <c r="O814" s="167">
        <v>2</v>
      </c>
      <c r="AA814" s="143">
        <v>1</v>
      </c>
      <c r="AB814" s="143">
        <v>9</v>
      </c>
      <c r="AC814" s="143">
        <v>9</v>
      </c>
      <c r="AZ814" s="143">
        <v>4</v>
      </c>
      <c r="BA814" s="143">
        <f>IF(AZ814=1,G814,0)</f>
        <v>0</v>
      </c>
      <c r="BB814" s="143">
        <f>IF(AZ814=2,G814,0)</f>
        <v>0</v>
      </c>
      <c r="BC814" s="143">
        <f>IF(AZ814=3,G814,0)</f>
        <v>0</v>
      </c>
      <c r="BD814" s="143">
        <f>IF(AZ814=4,G814,0)</f>
        <v>0</v>
      </c>
      <c r="BE814" s="143">
        <f>IF(AZ814=5,G814,0)</f>
        <v>0</v>
      </c>
      <c r="CA814" s="174">
        <v>1</v>
      </c>
      <c r="CB814" s="174">
        <v>9</v>
      </c>
      <c r="CZ814" s="143">
        <v>0</v>
      </c>
    </row>
    <row r="815" spans="1:15" ht="12.75">
      <c r="A815" s="175"/>
      <c r="B815" s="176"/>
      <c r="C815" s="227" t="s">
        <v>71</v>
      </c>
      <c r="D815" s="228"/>
      <c r="E815" s="228"/>
      <c r="F815" s="228"/>
      <c r="G815" s="229"/>
      <c r="L815" s="177" t="s">
        <v>71</v>
      </c>
      <c r="O815" s="167">
        <v>3</v>
      </c>
    </row>
    <row r="816" spans="1:15" ht="12.75">
      <c r="A816" s="175"/>
      <c r="B816" s="178"/>
      <c r="C816" s="225" t="s">
        <v>82</v>
      </c>
      <c r="D816" s="226"/>
      <c r="E816" s="179">
        <v>0</v>
      </c>
      <c r="F816" s="180"/>
      <c r="G816" s="181"/>
      <c r="M816" s="177" t="s">
        <v>82</v>
      </c>
      <c r="O816" s="167"/>
    </row>
    <row r="817" spans="1:15" ht="12.75">
      <c r="A817" s="175"/>
      <c r="B817" s="178"/>
      <c r="C817" s="225" t="s">
        <v>86</v>
      </c>
      <c r="D817" s="226"/>
      <c r="E817" s="179">
        <v>1</v>
      </c>
      <c r="F817" s="180"/>
      <c r="G817" s="181"/>
      <c r="M817" s="203">
        <v>0.6673611111111111</v>
      </c>
      <c r="O817" s="167"/>
    </row>
    <row r="818" spans="1:104" ht="12.75">
      <c r="A818" s="168">
        <v>279</v>
      </c>
      <c r="B818" s="169" t="s">
        <v>87</v>
      </c>
      <c r="C818" s="170" t="s">
        <v>88</v>
      </c>
      <c r="D818" s="171" t="s">
        <v>415</v>
      </c>
      <c r="E818" s="172">
        <v>1</v>
      </c>
      <c r="F818" s="172">
        <v>0</v>
      </c>
      <c r="G818" s="173">
        <f>E818*F818</f>
        <v>0</v>
      </c>
      <c r="O818" s="167">
        <v>2</v>
      </c>
      <c r="AA818" s="143">
        <v>1</v>
      </c>
      <c r="AB818" s="143">
        <v>9</v>
      </c>
      <c r="AC818" s="143">
        <v>9</v>
      </c>
      <c r="AZ818" s="143">
        <v>4</v>
      </c>
      <c r="BA818" s="143">
        <f>IF(AZ818=1,G818,0)</f>
        <v>0</v>
      </c>
      <c r="BB818" s="143">
        <f>IF(AZ818=2,G818,0)</f>
        <v>0</v>
      </c>
      <c r="BC818" s="143">
        <f>IF(AZ818=3,G818,0)</f>
        <v>0</v>
      </c>
      <c r="BD818" s="143">
        <f>IF(AZ818=4,G818,0)</f>
        <v>0</v>
      </c>
      <c r="BE818" s="143">
        <f>IF(AZ818=5,G818,0)</f>
        <v>0</v>
      </c>
      <c r="CA818" s="174">
        <v>1</v>
      </c>
      <c r="CB818" s="174">
        <v>9</v>
      </c>
      <c r="CZ818" s="143">
        <v>0</v>
      </c>
    </row>
    <row r="819" spans="1:15" ht="12.75">
      <c r="A819" s="175"/>
      <c r="B819" s="176"/>
      <c r="C819" s="227" t="s">
        <v>71</v>
      </c>
      <c r="D819" s="228"/>
      <c r="E819" s="228"/>
      <c r="F819" s="228"/>
      <c r="G819" s="229"/>
      <c r="L819" s="177" t="s">
        <v>71</v>
      </c>
      <c r="O819" s="167">
        <v>3</v>
      </c>
    </row>
    <row r="820" spans="1:15" ht="12.75">
      <c r="A820" s="175"/>
      <c r="B820" s="178"/>
      <c r="C820" s="225" t="s">
        <v>82</v>
      </c>
      <c r="D820" s="226"/>
      <c r="E820" s="179">
        <v>0</v>
      </c>
      <c r="F820" s="180"/>
      <c r="G820" s="181"/>
      <c r="M820" s="177" t="s">
        <v>82</v>
      </c>
      <c r="O820" s="167"/>
    </row>
    <row r="821" spans="1:15" ht="12.75">
      <c r="A821" s="175"/>
      <c r="B821" s="178"/>
      <c r="C821" s="225" t="s">
        <v>89</v>
      </c>
      <c r="D821" s="226"/>
      <c r="E821" s="179">
        <v>1</v>
      </c>
      <c r="F821" s="180"/>
      <c r="G821" s="181"/>
      <c r="M821" s="204">
        <v>1.0840277777777778</v>
      </c>
      <c r="O821" s="167"/>
    </row>
    <row r="822" spans="1:104" ht="12.75">
      <c r="A822" s="168">
        <v>280</v>
      </c>
      <c r="B822" s="169" t="s">
        <v>90</v>
      </c>
      <c r="C822" s="170" t="s">
        <v>91</v>
      </c>
      <c r="D822" s="171" t="s">
        <v>415</v>
      </c>
      <c r="E822" s="172">
        <v>14</v>
      </c>
      <c r="F822" s="172">
        <v>0</v>
      </c>
      <c r="G822" s="173">
        <f>E822*F822</f>
        <v>0</v>
      </c>
      <c r="O822" s="167">
        <v>2</v>
      </c>
      <c r="AA822" s="143">
        <v>1</v>
      </c>
      <c r="AB822" s="143">
        <v>9</v>
      </c>
      <c r="AC822" s="143">
        <v>9</v>
      </c>
      <c r="AZ822" s="143">
        <v>4</v>
      </c>
      <c r="BA822" s="143">
        <f>IF(AZ822=1,G822,0)</f>
        <v>0</v>
      </c>
      <c r="BB822" s="143">
        <f>IF(AZ822=2,G822,0)</f>
        <v>0</v>
      </c>
      <c r="BC822" s="143">
        <f>IF(AZ822=3,G822,0)</f>
        <v>0</v>
      </c>
      <c r="BD822" s="143">
        <f>IF(AZ822=4,G822,0)</f>
        <v>0</v>
      </c>
      <c r="BE822" s="143">
        <f>IF(AZ822=5,G822,0)</f>
        <v>0</v>
      </c>
      <c r="CA822" s="174">
        <v>1</v>
      </c>
      <c r="CB822" s="174">
        <v>9</v>
      </c>
      <c r="CZ822" s="143">
        <v>0</v>
      </c>
    </row>
    <row r="823" spans="1:15" ht="12.75">
      <c r="A823" s="175"/>
      <c r="B823" s="176"/>
      <c r="C823" s="227" t="s">
        <v>71</v>
      </c>
      <c r="D823" s="228"/>
      <c r="E823" s="228"/>
      <c r="F823" s="228"/>
      <c r="G823" s="229"/>
      <c r="L823" s="177" t="s">
        <v>71</v>
      </c>
      <c r="O823" s="167">
        <v>3</v>
      </c>
    </row>
    <row r="824" spans="1:15" ht="12.75">
      <c r="A824" s="175"/>
      <c r="B824" s="178"/>
      <c r="C824" s="225" t="s">
        <v>82</v>
      </c>
      <c r="D824" s="226"/>
      <c r="E824" s="179">
        <v>0</v>
      </c>
      <c r="F824" s="180"/>
      <c r="G824" s="181"/>
      <c r="M824" s="177" t="s">
        <v>82</v>
      </c>
      <c r="O824" s="167"/>
    </row>
    <row r="825" spans="1:15" ht="12.75">
      <c r="A825" s="175"/>
      <c r="B825" s="178"/>
      <c r="C825" s="225" t="s">
        <v>92</v>
      </c>
      <c r="D825" s="226"/>
      <c r="E825" s="179">
        <v>14</v>
      </c>
      <c r="F825" s="180"/>
      <c r="G825" s="181"/>
      <c r="M825" s="204">
        <v>1.3430555555555557</v>
      </c>
      <c r="O825" s="167"/>
    </row>
    <row r="826" spans="1:104" ht="12.75">
      <c r="A826" s="168">
        <v>281</v>
      </c>
      <c r="B826" s="169" t="s">
        <v>93</v>
      </c>
      <c r="C826" s="170" t="s">
        <v>94</v>
      </c>
      <c r="D826" s="171" t="s">
        <v>415</v>
      </c>
      <c r="E826" s="172">
        <v>5</v>
      </c>
      <c r="F826" s="172">
        <v>0</v>
      </c>
      <c r="G826" s="173">
        <f>E826*F826</f>
        <v>0</v>
      </c>
      <c r="O826" s="167">
        <v>2</v>
      </c>
      <c r="AA826" s="143">
        <v>1</v>
      </c>
      <c r="AB826" s="143">
        <v>9</v>
      </c>
      <c r="AC826" s="143">
        <v>9</v>
      </c>
      <c r="AZ826" s="143">
        <v>4</v>
      </c>
      <c r="BA826" s="143">
        <f>IF(AZ826=1,G826,0)</f>
        <v>0</v>
      </c>
      <c r="BB826" s="143">
        <f>IF(AZ826=2,G826,0)</f>
        <v>0</v>
      </c>
      <c r="BC826" s="143">
        <f>IF(AZ826=3,G826,0)</f>
        <v>0</v>
      </c>
      <c r="BD826" s="143">
        <f>IF(AZ826=4,G826,0)</f>
        <v>0</v>
      </c>
      <c r="BE826" s="143">
        <f>IF(AZ826=5,G826,0)</f>
        <v>0</v>
      </c>
      <c r="CA826" s="174">
        <v>1</v>
      </c>
      <c r="CB826" s="174">
        <v>9</v>
      </c>
      <c r="CZ826" s="143">
        <v>0</v>
      </c>
    </row>
    <row r="827" spans="1:15" ht="12.75">
      <c r="A827" s="175"/>
      <c r="B827" s="176"/>
      <c r="C827" s="227" t="s">
        <v>71</v>
      </c>
      <c r="D827" s="228"/>
      <c r="E827" s="228"/>
      <c r="F827" s="228"/>
      <c r="G827" s="229"/>
      <c r="L827" s="177" t="s">
        <v>71</v>
      </c>
      <c r="O827" s="167">
        <v>3</v>
      </c>
    </row>
    <row r="828" spans="1:15" ht="12.75">
      <c r="A828" s="175"/>
      <c r="B828" s="178"/>
      <c r="C828" s="225" t="s">
        <v>82</v>
      </c>
      <c r="D828" s="226"/>
      <c r="E828" s="179">
        <v>0</v>
      </c>
      <c r="F828" s="180"/>
      <c r="G828" s="181"/>
      <c r="M828" s="177" t="s">
        <v>82</v>
      </c>
      <c r="O828" s="167"/>
    </row>
    <row r="829" spans="1:15" ht="12.75">
      <c r="A829" s="175"/>
      <c r="B829" s="178"/>
      <c r="C829" s="225" t="s">
        <v>95</v>
      </c>
      <c r="D829" s="226"/>
      <c r="E829" s="179">
        <v>5</v>
      </c>
      <c r="F829" s="180"/>
      <c r="G829" s="181"/>
      <c r="M829" s="204">
        <v>1.3784722222222223</v>
      </c>
      <c r="O829" s="167"/>
    </row>
    <row r="830" spans="1:104" ht="12.75">
      <c r="A830" s="168">
        <v>282</v>
      </c>
      <c r="B830" s="169" t="s">
        <v>96</v>
      </c>
      <c r="C830" s="170" t="s">
        <v>97</v>
      </c>
      <c r="D830" s="171" t="s">
        <v>415</v>
      </c>
      <c r="E830" s="172">
        <v>1</v>
      </c>
      <c r="F830" s="172">
        <v>0</v>
      </c>
      <c r="G830" s="173">
        <f>E830*F830</f>
        <v>0</v>
      </c>
      <c r="O830" s="167">
        <v>2</v>
      </c>
      <c r="AA830" s="143">
        <v>1</v>
      </c>
      <c r="AB830" s="143">
        <v>9</v>
      </c>
      <c r="AC830" s="143">
        <v>9</v>
      </c>
      <c r="AZ830" s="143">
        <v>4</v>
      </c>
      <c r="BA830" s="143">
        <f>IF(AZ830=1,G830,0)</f>
        <v>0</v>
      </c>
      <c r="BB830" s="143">
        <f>IF(AZ830=2,G830,0)</f>
        <v>0</v>
      </c>
      <c r="BC830" s="143">
        <f>IF(AZ830=3,G830,0)</f>
        <v>0</v>
      </c>
      <c r="BD830" s="143">
        <f>IF(AZ830=4,G830,0)</f>
        <v>0</v>
      </c>
      <c r="BE830" s="143">
        <f>IF(AZ830=5,G830,0)</f>
        <v>0</v>
      </c>
      <c r="CA830" s="174">
        <v>1</v>
      </c>
      <c r="CB830" s="174">
        <v>9</v>
      </c>
      <c r="CZ830" s="143">
        <v>0</v>
      </c>
    </row>
    <row r="831" spans="1:15" ht="12.75">
      <c r="A831" s="175"/>
      <c r="B831" s="178"/>
      <c r="C831" s="225" t="s">
        <v>82</v>
      </c>
      <c r="D831" s="226"/>
      <c r="E831" s="179">
        <v>0</v>
      </c>
      <c r="F831" s="180"/>
      <c r="G831" s="181"/>
      <c r="M831" s="177" t="s">
        <v>82</v>
      </c>
      <c r="O831" s="167"/>
    </row>
    <row r="832" spans="1:15" ht="12.75">
      <c r="A832" s="175"/>
      <c r="B832" s="178"/>
      <c r="C832" s="225" t="s">
        <v>98</v>
      </c>
      <c r="D832" s="226"/>
      <c r="E832" s="179">
        <v>1</v>
      </c>
      <c r="F832" s="180"/>
      <c r="G832" s="181"/>
      <c r="M832" s="204">
        <v>1.2506944444444443</v>
      </c>
      <c r="O832" s="167"/>
    </row>
    <row r="833" spans="1:104" ht="12.75">
      <c r="A833" s="168">
        <v>283</v>
      </c>
      <c r="B833" s="169" t="s">
        <v>99</v>
      </c>
      <c r="C833" s="170" t="s">
        <v>100</v>
      </c>
      <c r="D833" s="171" t="s">
        <v>415</v>
      </c>
      <c r="E833" s="172">
        <v>2</v>
      </c>
      <c r="F833" s="172">
        <v>0</v>
      </c>
      <c r="G833" s="173">
        <f>E833*F833</f>
        <v>0</v>
      </c>
      <c r="O833" s="167">
        <v>2</v>
      </c>
      <c r="AA833" s="143">
        <v>1</v>
      </c>
      <c r="AB833" s="143">
        <v>9</v>
      </c>
      <c r="AC833" s="143">
        <v>9</v>
      </c>
      <c r="AZ833" s="143">
        <v>4</v>
      </c>
      <c r="BA833" s="143">
        <f>IF(AZ833=1,G833,0)</f>
        <v>0</v>
      </c>
      <c r="BB833" s="143">
        <f>IF(AZ833=2,G833,0)</f>
        <v>0</v>
      </c>
      <c r="BC833" s="143">
        <f>IF(AZ833=3,G833,0)</f>
        <v>0</v>
      </c>
      <c r="BD833" s="143">
        <f>IF(AZ833=4,G833,0)</f>
        <v>0</v>
      </c>
      <c r="BE833" s="143">
        <f>IF(AZ833=5,G833,0)</f>
        <v>0</v>
      </c>
      <c r="CA833" s="174">
        <v>1</v>
      </c>
      <c r="CB833" s="174">
        <v>9</v>
      </c>
      <c r="CZ833" s="143">
        <v>0</v>
      </c>
    </row>
    <row r="834" spans="1:15" ht="12.75">
      <c r="A834" s="175"/>
      <c r="B834" s="176"/>
      <c r="C834" s="227" t="s">
        <v>71</v>
      </c>
      <c r="D834" s="228"/>
      <c r="E834" s="228"/>
      <c r="F834" s="228"/>
      <c r="G834" s="229"/>
      <c r="L834" s="177" t="s">
        <v>71</v>
      </c>
      <c r="O834" s="167">
        <v>3</v>
      </c>
    </row>
    <row r="835" spans="1:15" ht="12.75">
      <c r="A835" s="175"/>
      <c r="B835" s="178"/>
      <c r="C835" s="225" t="s">
        <v>82</v>
      </c>
      <c r="D835" s="226"/>
      <c r="E835" s="179">
        <v>0</v>
      </c>
      <c r="F835" s="180"/>
      <c r="G835" s="181"/>
      <c r="M835" s="177" t="s">
        <v>82</v>
      </c>
      <c r="O835" s="167"/>
    </row>
    <row r="836" spans="1:15" ht="12.75">
      <c r="A836" s="175"/>
      <c r="B836" s="178"/>
      <c r="C836" s="225" t="s">
        <v>101</v>
      </c>
      <c r="D836" s="226"/>
      <c r="E836" s="179">
        <v>2</v>
      </c>
      <c r="F836" s="180"/>
      <c r="G836" s="181"/>
      <c r="M836" s="204">
        <v>1.2097222222222224</v>
      </c>
      <c r="O836" s="167"/>
    </row>
    <row r="837" spans="1:104" ht="12.75">
      <c r="A837" s="168">
        <v>284</v>
      </c>
      <c r="B837" s="169" t="s">
        <v>102</v>
      </c>
      <c r="C837" s="170" t="s">
        <v>103</v>
      </c>
      <c r="D837" s="171" t="s">
        <v>415</v>
      </c>
      <c r="E837" s="172">
        <v>4</v>
      </c>
      <c r="F837" s="172">
        <v>0</v>
      </c>
      <c r="G837" s="173">
        <f>E837*F837</f>
        <v>0</v>
      </c>
      <c r="O837" s="167">
        <v>2</v>
      </c>
      <c r="AA837" s="143">
        <v>1</v>
      </c>
      <c r="AB837" s="143">
        <v>9</v>
      </c>
      <c r="AC837" s="143">
        <v>9</v>
      </c>
      <c r="AZ837" s="143">
        <v>4</v>
      </c>
      <c r="BA837" s="143">
        <f>IF(AZ837=1,G837,0)</f>
        <v>0</v>
      </c>
      <c r="BB837" s="143">
        <f>IF(AZ837=2,G837,0)</f>
        <v>0</v>
      </c>
      <c r="BC837" s="143">
        <f>IF(AZ837=3,G837,0)</f>
        <v>0</v>
      </c>
      <c r="BD837" s="143">
        <f>IF(AZ837=4,G837,0)</f>
        <v>0</v>
      </c>
      <c r="BE837" s="143">
        <f>IF(AZ837=5,G837,0)</f>
        <v>0</v>
      </c>
      <c r="CA837" s="174">
        <v>1</v>
      </c>
      <c r="CB837" s="174">
        <v>9</v>
      </c>
      <c r="CZ837" s="143">
        <v>0</v>
      </c>
    </row>
    <row r="838" spans="1:15" ht="12.75">
      <c r="A838" s="175"/>
      <c r="B838" s="176"/>
      <c r="C838" s="227" t="s">
        <v>71</v>
      </c>
      <c r="D838" s="228"/>
      <c r="E838" s="228"/>
      <c r="F838" s="228"/>
      <c r="G838" s="229"/>
      <c r="L838" s="177" t="s">
        <v>71</v>
      </c>
      <c r="O838" s="167">
        <v>3</v>
      </c>
    </row>
    <row r="839" spans="1:15" ht="12.75">
      <c r="A839" s="175"/>
      <c r="B839" s="178"/>
      <c r="C839" s="225" t="s">
        <v>82</v>
      </c>
      <c r="D839" s="226"/>
      <c r="E839" s="179">
        <v>0</v>
      </c>
      <c r="F839" s="180"/>
      <c r="G839" s="181"/>
      <c r="M839" s="177" t="s">
        <v>82</v>
      </c>
      <c r="O839" s="167"/>
    </row>
    <row r="840" spans="1:15" ht="12.75">
      <c r="A840" s="175"/>
      <c r="B840" s="178"/>
      <c r="C840" s="225" t="s">
        <v>104</v>
      </c>
      <c r="D840" s="226"/>
      <c r="E840" s="179">
        <v>2</v>
      </c>
      <c r="F840" s="180"/>
      <c r="G840" s="181"/>
      <c r="M840" s="204">
        <v>1.1680555555555556</v>
      </c>
      <c r="O840" s="167"/>
    </row>
    <row r="841" spans="1:15" ht="12.75">
      <c r="A841" s="175"/>
      <c r="B841" s="178"/>
      <c r="C841" s="225" t="s">
        <v>105</v>
      </c>
      <c r="D841" s="226"/>
      <c r="E841" s="179">
        <v>2</v>
      </c>
      <c r="F841" s="180"/>
      <c r="G841" s="181"/>
      <c r="M841" s="204">
        <v>1.1263888888888889</v>
      </c>
      <c r="O841" s="167"/>
    </row>
    <row r="842" spans="1:104" ht="12.75">
      <c r="A842" s="168">
        <v>285</v>
      </c>
      <c r="B842" s="169" t="s">
        <v>106</v>
      </c>
      <c r="C842" s="170" t="s">
        <v>107</v>
      </c>
      <c r="D842" s="171" t="s">
        <v>520</v>
      </c>
      <c r="E842" s="172">
        <v>6</v>
      </c>
      <c r="F842" s="172">
        <v>0</v>
      </c>
      <c r="G842" s="173">
        <f>E842*F842</f>
        <v>0</v>
      </c>
      <c r="O842" s="167">
        <v>2</v>
      </c>
      <c r="AA842" s="143">
        <v>1</v>
      </c>
      <c r="AB842" s="143">
        <v>9</v>
      </c>
      <c r="AC842" s="143">
        <v>9</v>
      </c>
      <c r="AZ842" s="143">
        <v>4</v>
      </c>
      <c r="BA842" s="143">
        <f>IF(AZ842=1,G842,0)</f>
        <v>0</v>
      </c>
      <c r="BB842" s="143">
        <f>IF(AZ842=2,G842,0)</f>
        <v>0</v>
      </c>
      <c r="BC842" s="143">
        <f>IF(AZ842=3,G842,0)</f>
        <v>0</v>
      </c>
      <c r="BD842" s="143">
        <f>IF(AZ842=4,G842,0)</f>
        <v>0</v>
      </c>
      <c r="BE842" s="143">
        <f>IF(AZ842=5,G842,0)</f>
        <v>0</v>
      </c>
      <c r="CA842" s="174">
        <v>1</v>
      </c>
      <c r="CB842" s="174">
        <v>9</v>
      </c>
      <c r="CZ842" s="143">
        <v>0</v>
      </c>
    </row>
    <row r="843" spans="1:15" ht="12.75">
      <c r="A843" s="175"/>
      <c r="B843" s="178"/>
      <c r="C843" s="225" t="s">
        <v>82</v>
      </c>
      <c r="D843" s="226"/>
      <c r="E843" s="179">
        <v>0</v>
      </c>
      <c r="F843" s="180"/>
      <c r="G843" s="181"/>
      <c r="M843" s="177" t="s">
        <v>82</v>
      </c>
      <c r="O843" s="167"/>
    </row>
    <row r="844" spans="1:15" ht="12.75">
      <c r="A844" s="175"/>
      <c r="B844" s="178"/>
      <c r="C844" s="225" t="s">
        <v>101</v>
      </c>
      <c r="D844" s="226"/>
      <c r="E844" s="179">
        <v>2</v>
      </c>
      <c r="F844" s="180"/>
      <c r="G844" s="181"/>
      <c r="M844" s="204">
        <v>1.2097222222222224</v>
      </c>
      <c r="O844" s="167"/>
    </row>
    <row r="845" spans="1:15" ht="12.75">
      <c r="A845" s="175"/>
      <c r="B845" s="178"/>
      <c r="C845" s="225" t="s">
        <v>104</v>
      </c>
      <c r="D845" s="226"/>
      <c r="E845" s="179">
        <v>2</v>
      </c>
      <c r="F845" s="180"/>
      <c r="G845" s="181"/>
      <c r="M845" s="204">
        <v>1.1680555555555556</v>
      </c>
      <c r="O845" s="167"/>
    </row>
    <row r="846" spans="1:15" ht="12.75">
      <c r="A846" s="175"/>
      <c r="B846" s="178"/>
      <c r="C846" s="225" t="s">
        <v>105</v>
      </c>
      <c r="D846" s="226"/>
      <c r="E846" s="179">
        <v>2</v>
      </c>
      <c r="F846" s="180"/>
      <c r="G846" s="181"/>
      <c r="M846" s="204">
        <v>1.1263888888888889</v>
      </c>
      <c r="O846" s="167"/>
    </row>
    <row r="847" spans="1:104" ht="12.75">
      <c r="A847" s="168">
        <v>286</v>
      </c>
      <c r="B847" s="169" t="s">
        <v>108</v>
      </c>
      <c r="C847" s="170" t="s">
        <v>109</v>
      </c>
      <c r="D847" s="171" t="s">
        <v>520</v>
      </c>
      <c r="E847" s="172">
        <v>95</v>
      </c>
      <c r="F847" s="172">
        <v>0</v>
      </c>
      <c r="G847" s="173">
        <f>E847*F847</f>
        <v>0</v>
      </c>
      <c r="O847" s="167">
        <v>2</v>
      </c>
      <c r="AA847" s="143">
        <v>1</v>
      </c>
      <c r="AB847" s="143">
        <v>9</v>
      </c>
      <c r="AC847" s="143">
        <v>9</v>
      </c>
      <c r="AZ847" s="143">
        <v>4</v>
      </c>
      <c r="BA847" s="143">
        <f>IF(AZ847=1,G847,0)</f>
        <v>0</v>
      </c>
      <c r="BB847" s="143">
        <f>IF(AZ847=2,G847,0)</f>
        <v>0</v>
      </c>
      <c r="BC847" s="143">
        <f>IF(AZ847=3,G847,0)</f>
        <v>0</v>
      </c>
      <c r="BD847" s="143">
        <f>IF(AZ847=4,G847,0)</f>
        <v>0</v>
      </c>
      <c r="BE847" s="143">
        <f>IF(AZ847=5,G847,0)</f>
        <v>0</v>
      </c>
      <c r="CA847" s="174">
        <v>1</v>
      </c>
      <c r="CB847" s="174">
        <v>9</v>
      </c>
      <c r="CZ847" s="143">
        <v>0</v>
      </c>
    </row>
    <row r="848" spans="1:15" ht="12.75">
      <c r="A848" s="175"/>
      <c r="B848" s="176"/>
      <c r="C848" s="227" t="s">
        <v>110</v>
      </c>
      <c r="D848" s="228"/>
      <c r="E848" s="228"/>
      <c r="F848" s="228"/>
      <c r="G848" s="229"/>
      <c r="L848" s="177" t="s">
        <v>110</v>
      </c>
      <c r="O848" s="167">
        <v>3</v>
      </c>
    </row>
    <row r="849" spans="1:15" ht="12.75">
      <c r="A849" s="175"/>
      <c r="B849" s="176"/>
      <c r="C849" s="227" t="s">
        <v>111</v>
      </c>
      <c r="D849" s="228"/>
      <c r="E849" s="228"/>
      <c r="F849" s="228"/>
      <c r="G849" s="229"/>
      <c r="L849" s="177" t="s">
        <v>111</v>
      </c>
      <c r="O849" s="167">
        <v>3</v>
      </c>
    </row>
    <row r="850" spans="1:15" ht="12.75">
      <c r="A850" s="175"/>
      <c r="B850" s="176"/>
      <c r="C850" s="227" t="s">
        <v>112</v>
      </c>
      <c r="D850" s="228"/>
      <c r="E850" s="228"/>
      <c r="F850" s="228"/>
      <c r="G850" s="229"/>
      <c r="L850" s="177" t="s">
        <v>112</v>
      </c>
      <c r="O850" s="167">
        <v>3</v>
      </c>
    </row>
    <row r="851" spans="1:15" ht="12.75">
      <c r="A851" s="175"/>
      <c r="B851" s="178"/>
      <c r="C851" s="225" t="s">
        <v>82</v>
      </c>
      <c r="D851" s="226"/>
      <c r="E851" s="179">
        <v>0</v>
      </c>
      <c r="F851" s="180"/>
      <c r="G851" s="181"/>
      <c r="M851" s="177" t="s">
        <v>82</v>
      </c>
      <c r="O851" s="167"/>
    </row>
    <row r="852" spans="1:15" ht="12.75">
      <c r="A852" s="175"/>
      <c r="B852" s="178"/>
      <c r="C852" s="225" t="s">
        <v>113</v>
      </c>
      <c r="D852" s="226"/>
      <c r="E852" s="179">
        <v>95</v>
      </c>
      <c r="F852" s="180"/>
      <c r="G852" s="181"/>
      <c r="M852" s="205">
        <v>0.7743055555555555</v>
      </c>
      <c r="O852" s="167"/>
    </row>
    <row r="853" spans="1:104" ht="12.75">
      <c r="A853" s="168">
        <v>287</v>
      </c>
      <c r="B853" s="169" t="s">
        <v>114</v>
      </c>
      <c r="C853" s="170" t="s">
        <v>115</v>
      </c>
      <c r="D853" s="171" t="s">
        <v>415</v>
      </c>
      <c r="E853" s="172">
        <v>12</v>
      </c>
      <c r="F853" s="172">
        <v>0</v>
      </c>
      <c r="G853" s="173">
        <f>E853*F853</f>
        <v>0</v>
      </c>
      <c r="O853" s="167">
        <v>2</v>
      </c>
      <c r="AA853" s="143">
        <v>1</v>
      </c>
      <c r="AB853" s="143">
        <v>9</v>
      </c>
      <c r="AC853" s="143">
        <v>9</v>
      </c>
      <c r="AZ853" s="143">
        <v>4</v>
      </c>
      <c r="BA853" s="143">
        <f>IF(AZ853=1,G853,0)</f>
        <v>0</v>
      </c>
      <c r="BB853" s="143">
        <f>IF(AZ853=2,G853,0)</f>
        <v>0</v>
      </c>
      <c r="BC853" s="143">
        <f>IF(AZ853=3,G853,0)</f>
        <v>0</v>
      </c>
      <c r="BD853" s="143">
        <f>IF(AZ853=4,G853,0)</f>
        <v>0</v>
      </c>
      <c r="BE853" s="143">
        <f>IF(AZ853=5,G853,0)</f>
        <v>0</v>
      </c>
      <c r="CA853" s="174">
        <v>1</v>
      </c>
      <c r="CB853" s="174">
        <v>9</v>
      </c>
      <c r="CZ853" s="143">
        <v>0</v>
      </c>
    </row>
    <row r="854" spans="1:15" ht="12.75">
      <c r="A854" s="175"/>
      <c r="B854" s="178"/>
      <c r="C854" s="225" t="s">
        <v>82</v>
      </c>
      <c r="D854" s="226"/>
      <c r="E854" s="179">
        <v>0</v>
      </c>
      <c r="F854" s="180"/>
      <c r="G854" s="181"/>
      <c r="M854" s="177" t="s">
        <v>82</v>
      </c>
      <c r="O854" s="167"/>
    </row>
    <row r="855" spans="1:15" ht="12.75">
      <c r="A855" s="175"/>
      <c r="B855" s="178"/>
      <c r="C855" s="225" t="s">
        <v>116</v>
      </c>
      <c r="D855" s="226"/>
      <c r="E855" s="179">
        <v>4</v>
      </c>
      <c r="F855" s="180"/>
      <c r="G855" s="181"/>
      <c r="M855" s="177" t="s">
        <v>116</v>
      </c>
      <c r="O855" s="167"/>
    </row>
    <row r="856" spans="1:15" ht="12.75">
      <c r="A856" s="175"/>
      <c r="B856" s="178"/>
      <c r="C856" s="225" t="s">
        <v>117</v>
      </c>
      <c r="D856" s="226"/>
      <c r="E856" s="179">
        <v>3</v>
      </c>
      <c r="F856" s="180"/>
      <c r="G856" s="181"/>
      <c r="M856" s="177" t="s">
        <v>117</v>
      </c>
      <c r="O856" s="167"/>
    </row>
    <row r="857" spans="1:15" ht="12.75">
      <c r="A857" s="175"/>
      <c r="B857" s="178"/>
      <c r="C857" s="225" t="s">
        <v>118</v>
      </c>
      <c r="D857" s="226"/>
      <c r="E857" s="179">
        <v>5</v>
      </c>
      <c r="F857" s="180"/>
      <c r="G857" s="181"/>
      <c r="M857" s="177" t="s">
        <v>118</v>
      </c>
      <c r="O857" s="167"/>
    </row>
    <row r="858" spans="1:104" ht="12.75">
      <c r="A858" s="168">
        <v>288</v>
      </c>
      <c r="B858" s="169" t="s">
        <v>119</v>
      </c>
      <c r="C858" s="170" t="s">
        <v>120</v>
      </c>
      <c r="D858" s="171" t="s">
        <v>415</v>
      </c>
      <c r="E858" s="172">
        <v>1</v>
      </c>
      <c r="F858" s="172">
        <v>0</v>
      </c>
      <c r="G858" s="173">
        <f>E858*F858</f>
        <v>0</v>
      </c>
      <c r="O858" s="167">
        <v>2</v>
      </c>
      <c r="AA858" s="143">
        <v>1</v>
      </c>
      <c r="AB858" s="143">
        <v>9</v>
      </c>
      <c r="AC858" s="143">
        <v>9</v>
      </c>
      <c r="AZ858" s="143">
        <v>4</v>
      </c>
      <c r="BA858" s="143">
        <f>IF(AZ858=1,G858,0)</f>
        <v>0</v>
      </c>
      <c r="BB858" s="143">
        <f>IF(AZ858=2,G858,0)</f>
        <v>0</v>
      </c>
      <c r="BC858" s="143">
        <f>IF(AZ858=3,G858,0)</f>
        <v>0</v>
      </c>
      <c r="BD858" s="143">
        <f>IF(AZ858=4,G858,0)</f>
        <v>0</v>
      </c>
      <c r="BE858" s="143">
        <f>IF(AZ858=5,G858,0)</f>
        <v>0</v>
      </c>
      <c r="CA858" s="174">
        <v>1</v>
      </c>
      <c r="CB858" s="174">
        <v>9</v>
      </c>
      <c r="CZ858" s="143">
        <v>0</v>
      </c>
    </row>
    <row r="859" spans="1:15" ht="12.75">
      <c r="A859" s="175"/>
      <c r="B859" s="178"/>
      <c r="C859" s="225" t="s">
        <v>82</v>
      </c>
      <c r="D859" s="226"/>
      <c r="E859" s="179">
        <v>0</v>
      </c>
      <c r="F859" s="180"/>
      <c r="G859" s="181"/>
      <c r="M859" s="177" t="s">
        <v>82</v>
      </c>
      <c r="O859" s="167"/>
    </row>
    <row r="860" spans="1:15" ht="12.75">
      <c r="A860" s="175"/>
      <c r="B860" s="178"/>
      <c r="C860" s="225" t="s">
        <v>121</v>
      </c>
      <c r="D860" s="226"/>
      <c r="E860" s="179">
        <v>1</v>
      </c>
      <c r="F860" s="180"/>
      <c r="G860" s="181"/>
      <c r="M860" s="177" t="s">
        <v>121</v>
      </c>
      <c r="O860" s="167"/>
    </row>
    <row r="861" spans="1:104" ht="12.75">
      <c r="A861" s="168">
        <v>289</v>
      </c>
      <c r="B861" s="169" t="s">
        <v>122</v>
      </c>
      <c r="C861" s="170" t="s">
        <v>123</v>
      </c>
      <c r="D861" s="171" t="s">
        <v>415</v>
      </c>
      <c r="E861" s="172">
        <v>3</v>
      </c>
      <c r="F861" s="172">
        <v>0</v>
      </c>
      <c r="G861" s="173">
        <f>E861*F861</f>
        <v>0</v>
      </c>
      <c r="O861" s="167">
        <v>2</v>
      </c>
      <c r="AA861" s="143">
        <v>1</v>
      </c>
      <c r="AB861" s="143">
        <v>9</v>
      </c>
      <c r="AC861" s="143">
        <v>9</v>
      </c>
      <c r="AZ861" s="143">
        <v>4</v>
      </c>
      <c r="BA861" s="143">
        <f>IF(AZ861=1,G861,0)</f>
        <v>0</v>
      </c>
      <c r="BB861" s="143">
        <f>IF(AZ861=2,G861,0)</f>
        <v>0</v>
      </c>
      <c r="BC861" s="143">
        <f>IF(AZ861=3,G861,0)</f>
        <v>0</v>
      </c>
      <c r="BD861" s="143">
        <f>IF(AZ861=4,G861,0)</f>
        <v>0</v>
      </c>
      <c r="BE861" s="143">
        <f>IF(AZ861=5,G861,0)</f>
        <v>0</v>
      </c>
      <c r="CA861" s="174">
        <v>1</v>
      </c>
      <c r="CB861" s="174">
        <v>9</v>
      </c>
      <c r="CZ861" s="143">
        <v>0</v>
      </c>
    </row>
    <row r="862" spans="1:15" ht="12.75">
      <c r="A862" s="175"/>
      <c r="B862" s="176"/>
      <c r="C862" s="227" t="s">
        <v>124</v>
      </c>
      <c r="D862" s="228"/>
      <c r="E862" s="228"/>
      <c r="F862" s="228"/>
      <c r="G862" s="229"/>
      <c r="L862" s="177" t="s">
        <v>124</v>
      </c>
      <c r="O862" s="167">
        <v>3</v>
      </c>
    </row>
    <row r="863" spans="1:15" ht="12.75">
      <c r="A863" s="175"/>
      <c r="B863" s="178"/>
      <c r="C863" s="225" t="s">
        <v>82</v>
      </c>
      <c r="D863" s="226"/>
      <c r="E863" s="179">
        <v>0</v>
      </c>
      <c r="F863" s="180"/>
      <c r="G863" s="181"/>
      <c r="M863" s="177" t="s">
        <v>82</v>
      </c>
      <c r="O863" s="167"/>
    </row>
    <row r="864" spans="1:15" ht="12.75">
      <c r="A864" s="175"/>
      <c r="B864" s="178"/>
      <c r="C864" s="225" t="s">
        <v>125</v>
      </c>
      <c r="D864" s="226"/>
      <c r="E864" s="179">
        <v>3</v>
      </c>
      <c r="F864" s="180"/>
      <c r="G864" s="181"/>
      <c r="M864" s="177" t="s">
        <v>125</v>
      </c>
      <c r="O864" s="167"/>
    </row>
    <row r="865" spans="1:104" ht="12.75">
      <c r="A865" s="168">
        <v>290</v>
      </c>
      <c r="B865" s="169" t="s">
        <v>126</v>
      </c>
      <c r="C865" s="170" t="s">
        <v>127</v>
      </c>
      <c r="D865" s="171" t="s">
        <v>520</v>
      </c>
      <c r="E865" s="172">
        <v>25</v>
      </c>
      <c r="F865" s="172">
        <v>0</v>
      </c>
      <c r="G865" s="173">
        <f>E865*F865</f>
        <v>0</v>
      </c>
      <c r="O865" s="167">
        <v>2</v>
      </c>
      <c r="AA865" s="143">
        <v>1</v>
      </c>
      <c r="AB865" s="143">
        <v>9</v>
      </c>
      <c r="AC865" s="143">
        <v>9</v>
      </c>
      <c r="AZ865" s="143">
        <v>4</v>
      </c>
      <c r="BA865" s="143">
        <f>IF(AZ865=1,G865,0)</f>
        <v>0</v>
      </c>
      <c r="BB865" s="143">
        <f>IF(AZ865=2,G865,0)</f>
        <v>0</v>
      </c>
      <c r="BC865" s="143">
        <f>IF(AZ865=3,G865,0)</f>
        <v>0</v>
      </c>
      <c r="BD865" s="143">
        <f>IF(AZ865=4,G865,0)</f>
        <v>0</v>
      </c>
      <c r="BE865" s="143">
        <f>IF(AZ865=5,G865,0)</f>
        <v>0</v>
      </c>
      <c r="CA865" s="174">
        <v>1</v>
      </c>
      <c r="CB865" s="174">
        <v>9</v>
      </c>
      <c r="CZ865" s="143">
        <v>0</v>
      </c>
    </row>
    <row r="866" spans="1:15" ht="12.75">
      <c r="A866" s="175"/>
      <c r="B866" s="178"/>
      <c r="C866" s="225" t="s">
        <v>82</v>
      </c>
      <c r="D866" s="226"/>
      <c r="E866" s="179">
        <v>0</v>
      </c>
      <c r="F866" s="180"/>
      <c r="G866" s="181"/>
      <c r="M866" s="177" t="s">
        <v>82</v>
      </c>
      <c r="O866" s="167"/>
    </row>
    <row r="867" spans="1:15" ht="12.75">
      <c r="A867" s="175"/>
      <c r="B867" s="178"/>
      <c r="C867" s="225" t="s">
        <v>128</v>
      </c>
      <c r="D867" s="226"/>
      <c r="E867" s="179">
        <v>25</v>
      </c>
      <c r="F867" s="180"/>
      <c r="G867" s="181"/>
      <c r="M867" s="203">
        <v>0.2673611111111111</v>
      </c>
      <c r="O867" s="167"/>
    </row>
    <row r="868" spans="1:104" ht="12.75">
      <c r="A868" s="168">
        <v>291</v>
      </c>
      <c r="B868" s="169" t="s">
        <v>129</v>
      </c>
      <c r="C868" s="170" t="s">
        <v>130</v>
      </c>
      <c r="D868" s="171" t="s">
        <v>520</v>
      </c>
      <c r="E868" s="172">
        <v>80</v>
      </c>
      <c r="F868" s="172">
        <v>0</v>
      </c>
      <c r="G868" s="173">
        <f>E868*F868</f>
        <v>0</v>
      </c>
      <c r="O868" s="167">
        <v>2</v>
      </c>
      <c r="AA868" s="143">
        <v>1</v>
      </c>
      <c r="AB868" s="143">
        <v>0</v>
      </c>
      <c r="AC868" s="143">
        <v>0</v>
      </c>
      <c r="AZ868" s="143">
        <v>4</v>
      </c>
      <c r="BA868" s="143">
        <f>IF(AZ868=1,G868,0)</f>
        <v>0</v>
      </c>
      <c r="BB868" s="143">
        <f>IF(AZ868=2,G868,0)</f>
        <v>0</v>
      </c>
      <c r="BC868" s="143">
        <f>IF(AZ868=3,G868,0)</f>
        <v>0</v>
      </c>
      <c r="BD868" s="143">
        <f>IF(AZ868=4,G868,0)</f>
        <v>0</v>
      </c>
      <c r="BE868" s="143">
        <f>IF(AZ868=5,G868,0)</f>
        <v>0</v>
      </c>
      <c r="CA868" s="174">
        <v>1</v>
      </c>
      <c r="CB868" s="174">
        <v>0</v>
      </c>
      <c r="CZ868" s="143">
        <v>0</v>
      </c>
    </row>
    <row r="869" spans="1:15" ht="12.75">
      <c r="A869" s="175"/>
      <c r="B869" s="176"/>
      <c r="C869" s="227" t="s">
        <v>131</v>
      </c>
      <c r="D869" s="228"/>
      <c r="E869" s="228"/>
      <c r="F869" s="228"/>
      <c r="G869" s="229"/>
      <c r="L869" s="177" t="s">
        <v>131</v>
      </c>
      <c r="O869" s="167">
        <v>3</v>
      </c>
    </row>
    <row r="870" spans="1:15" ht="12.75">
      <c r="A870" s="175"/>
      <c r="B870" s="178"/>
      <c r="C870" s="225" t="s">
        <v>82</v>
      </c>
      <c r="D870" s="226"/>
      <c r="E870" s="179">
        <v>0</v>
      </c>
      <c r="F870" s="180"/>
      <c r="G870" s="181"/>
      <c r="M870" s="177" t="s">
        <v>82</v>
      </c>
      <c r="O870" s="167"/>
    </row>
    <row r="871" spans="1:15" ht="12.75">
      <c r="A871" s="175"/>
      <c r="B871" s="178"/>
      <c r="C871" s="225" t="s">
        <v>132</v>
      </c>
      <c r="D871" s="226"/>
      <c r="E871" s="179">
        <v>80</v>
      </c>
      <c r="F871" s="180"/>
      <c r="G871" s="181"/>
      <c r="M871" s="205">
        <v>0.09722222222222221</v>
      </c>
      <c r="O871" s="167"/>
    </row>
    <row r="872" spans="1:104" ht="12.75">
      <c r="A872" s="168">
        <v>292</v>
      </c>
      <c r="B872" s="169" t="s">
        <v>133</v>
      </c>
      <c r="C872" s="170" t="s">
        <v>134</v>
      </c>
      <c r="D872" s="171" t="s">
        <v>520</v>
      </c>
      <c r="E872" s="172">
        <v>140</v>
      </c>
      <c r="F872" s="172">
        <v>0</v>
      </c>
      <c r="G872" s="173">
        <f>E872*F872</f>
        <v>0</v>
      </c>
      <c r="O872" s="167">
        <v>2</v>
      </c>
      <c r="AA872" s="143">
        <v>1</v>
      </c>
      <c r="AB872" s="143">
        <v>9</v>
      </c>
      <c r="AC872" s="143">
        <v>9</v>
      </c>
      <c r="AZ872" s="143">
        <v>4</v>
      </c>
      <c r="BA872" s="143">
        <f>IF(AZ872=1,G872,0)</f>
        <v>0</v>
      </c>
      <c r="BB872" s="143">
        <f>IF(AZ872=2,G872,0)</f>
        <v>0</v>
      </c>
      <c r="BC872" s="143">
        <f>IF(AZ872=3,G872,0)</f>
        <v>0</v>
      </c>
      <c r="BD872" s="143">
        <f>IF(AZ872=4,G872,0)</f>
        <v>0</v>
      </c>
      <c r="BE872" s="143">
        <f>IF(AZ872=5,G872,0)</f>
        <v>0</v>
      </c>
      <c r="CA872" s="174">
        <v>1</v>
      </c>
      <c r="CB872" s="174">
        <v>9</v>
      </c>
      <c r="CZ872" s="143">
        <v>0</v>
      </c>
    </row>
    <row r="873" spans="1:15" ht="12.75">
      <c r="A873" s="175"/>
      <c r="B873" s="176"/>
      <c r="C873" s="227" t="s">
        <v>135</v>
      </c>
      <c r="D873" s="228"/>
      <c r="E873" s="228"/>
      <c r="F873" s="228"/>
      <c r="G873" s="229"/>
      <c r="L873" s="177" t="s">
        <v>135</v>
      </c>
      <c r="O873" s="167">
        <v>3</v>
      </c>
    </row>
    <row r="874" spans="1:15" ht="12.75">
      <c r="A874" s="175"/>
      <c r="B874" s="178"/>
      <c r="C874" s="225" t="s">
        <v>82</v>
      </c>
      <c r="D874" s="226"/>
      <c r="E874" s="179">
        <v>0</v>
      </c>
      <c r="F874" s="180"/>
      <c r="G874" s="181"/>
      <c r="M874" s="177" t="s">
        <v>82</v>
      </c>
      <c r="O874" s="167"/>
    </row>
    <row r="875" spans="1:15" ht="12.75">
      <c r="A875" s="175"/>
      <c r="B875" s="178"/>
      <c r="C875" s="225" t="s">
        <v>136</v>
      </c>
      <c r="D875" s="226"/>
      <c r="E875" s="179">
        <v>140</v>
      </c>
      <c r="F875" s="180"/>
      <c r="G875" s="181"/>
      <c r="M875" s="205">
        <v>0.2638888888888889</v>
      </c>
      <c r="O875" s="167"/>
    </row>
    <row r="876" spans="1:104" ht="12.75">
      <c r="A876" s="168">
        <v>293</v>
      </c>
      <c r="B876" s="169" t="s">
        <v>137</v>
      </c>
      <c r="C876" s="170" t="s">
        <v>138</v>
      </c>
      <c r="D876" s="171" t="s">
        <v>520</v>
      </c>
      <c r="E876" s="172">
        <v>18</v>
      </c>
      <c r="F876" s="172">
        <v>0</v>
      </c>
      <c r="G876" s="173">
        <f>E876*F876</f>
        <v>0</v>
      </c>
      <c r="O876" s="167">
        <v>2</v>
      </c>
      <c r="AA876" s="143">
        <v>1</v>
      </c>
      <c r="AB876" s="143">
        <v>9</v>
      </c>
      <c r="AC876" s="143">
        <v>9</v>
      </c>
      <c r="AZ876" s="143">
        <v>4</v>
      </c>
      <c r="BA876" s="143">
        <f>IF(AZ876=1,G876,0)</f>
        <v>0</v>
      </c>
      <c r="BB876" s="143">
        <f>IF(AZ876=2,G876,0)</f>
        <v>0</v>
      </c>
      <c r="BC876" s="143">
        <f>IF(AZ876=3,G876,0)</f>
        <v>0</v>
      </c>
      <c r="BD876" s="143">
        <f>IF(AZ876=4,G876,0)</f>
        <v>0</v>
      </c>
      <c r="BE876" s="143">
        <f>IF(AZ876=5,G876,0)</f>
        <v>0</v>
      </c>
      <c r="CA876" s="174">
        <v>1</v>
      </c>
      <c r="CB876" s="174">
        <v>9</v>
      </c>
      <c r="CZ876" s="143">
        <v>0</v>
      </c>
    </row>
    <row r="877" spans="1:15" ht="12.75">
      <c r="A877" s="175"/>
      <c r="B877" s="176"/>
      <c r="C877" s="227" t="s">
        <v>131</v>
      </c>
      <c r="D877" s="228"/>
      <c r="E877" s="228"/>
      <c r="F877" s="228"/>
      <c r="G877" s="229"/>
      <c r="L877" s="177" t="s">
        <v>131</v>
      </c>
      <c r="O877" s="167">
        <v>3</v>
      </c>
    </row>
    <row r="878" spans="1:15" ht="12.75">
      <c r="A878" s="175"/>
      <c r="B878" s="178"/>
      <c r="C878" s="225" t="s">
        <v>82</v>
      </c>
      <c r="D878" s="226"/>
      <c r="E878" s="179">
        <v>0</v>
      </c>
      <c r="F878" s="180"/>
      <c r="G878" s="181"/>
      <c r="M878" s="177" t="s">
        <v>82</v>
      </c>
      <c r="O878" s="167"/>
    </row>
    <row r="879" spans="1:15" ht="12.75">
      <c r="A879" s="175"/>
      <c r="B879" s="178"/>
      <c r="C879" s="225" t="s">
        <v>139</v>
      </c>
      <c r="D879" s="226"/>
      <c r="E879" s="179">
        <v>18</v>
      </c>
      <c r="F879" s="180"/>
      <c r="G879" s="181"/>
      <c r="M879" s="203">
        <v>0.1375</v>
      </c>
      <c r="O879" s="167"/>
    </row>
    <row r="880" spans="1:104" ht="12.75">
      <c r="A880" s="168">
        <v>294</v>
      </c>
      <c r="B880" s="169" t="s">
        <v>140</v>
      </c>
      <c r="C880" s="170" t="s">
        <v>141</v>
      </c>
      <c r="D880" s="171" t="s">
        <v>520</v>
      </c>
      <c r="E880" s="172">
        <v>25</v>
      </c>
      <c r="F880" s="172">
        <v>0</v>
      </c>
      <c r="G880" s="173">
        <f>E880*F880</f>
        <v>0</v>
      </c>
      <c r="O880" s="167">
        <v>2</v>
      </c>
      <c r="AA880" s="143">
        <v>1</v>
      </c>
      <c r="AB880" s="143">
        <v>9</v>
      </c>
      <c r="AC880" s="143">
        <v>9</v>
      </c>
      <c r="AZ880" s="143">
        <v>4</v>
      </c>
      <c r="BA880" s="143">
        <f>IF(AZ880=1,G880,0)</f>
        <v>0</v>
      </c>
      <c r="BB880" s="143">
        <f>IF(AZ880=2,G880,0)</f>
        <v>0</v>
      </c>
      <c r="BC880" s="143">
        <f>IF(AZ880=3,G880,0)</f>
        <v>0</v>
      </c>
      <c r="BD880" s="143">
        <f>IF(AZ880=4,G880,0)</f>
        <v>0</v>
      </c>
      <c r="BE880" s="143">
        <f>IF(AZ880=5,G880,0)</f>
        <v>0</v>
      </c>
      <c r="CA880" s="174">
        <v>1</v>
      </c>
      <c r="CB880" s="174">
        <v>9</v>
      </c>
      <c r="CZ880" s="143">
        <v>0</v>
      </c>
    </row>
    <row r="881" spans="1:15" ht="12.75">
      <c r="A881" s="175"/>
      <c r="B881" s="178"/>
      <c r="C881" s="225" t="s">
        <v>82</v>
      </c>
      <c r="D881" s="226"/>
      <c r="E881" s="179">
        <v>0</v>
      </c>
      <c r="F881" s="180"/>
      <c r="G881" s="181"/>
      <c r="M881" s="177" t="s">
        <v>82</v>
      </c>
      <c r="O881" s="167"/>
    </row>
    <row r="882" spans="1:15" ht="12.75">
      <c r="A882" s="175"/>
      <c r="B882" s="178"/>
      <c r="C882" s="225" t="s">
        <v>142</v>
      </c>
      <c r="D882" s="226"/>
      <c r="E882" s="179">
        <v>25</v>
      </c>
      <c r="F882" s="180"/>
      <c r="G882" s="181"/>
      <c r="M882" s="203">
        <v>0.22569444444444445</v>
      </c>
      <c r="O882" s="167"/>
    </row>
    <row r="883" spans="1:104" ht="12.75">
      <c r="A883" s="168">
        <v>295</v>
      </c>
      <c r="B883" s="169" t="s">
        <v>143</v>
      </c>
      <c r="C883" s="170" t="s">
        <v>144</v>
      </c>
      <c r="D883" s="171" t="s">
        <v>415</v>
      </c>
      <c r="E883" s="172">
        <v>1</v>
      </c>
      <c r="F883" s="172">
        <v>0</v>
      </c>
      <c r="G883" s="173">
        <f>E883*F883</f>
        <v>0</v>
      </c>
      <c r="O883" s="167">
        <v>2</v>
      </c>
      <c r="AA883" s="143">
        <v>1</v>
      </c>
      <c r="AB883" s="143">
        <v>9</v>
      </c>
      <c r="AC883" s="143">
        <v>9</v>
      </c>
      <c r="AZ883" s="143">
        <v>4</v>
      </c>
      <c r="BA883" s="143">
        <f>IF(AZ883=1,G883,0)</f>
        <v>0</v>
      </c>
      <c r="BB883" s="143">
        <f>IF(AZ883=2,G883,0)</f>
        <v>0</v>
      </c>
      <c r="BC883" s="143">
        <f>IF(AZ883=3,G883,0)</f>
        <v>0</v>
      </c>
      <c r="BD883" s="143">
        <f>IF(AZ883=4,G883,0)</f>
        <v>0</v>
      </c>
      <c r="BE883" s="143">
        <f>IF(AZ883=5,G883,0)</f>
        <v>0</v>
      </c>
      <c r="CA883" s="174">
        <v>1</v>
      </c>
      <c r="CB883" s="174">
        <v>9</v>
      </c>
      <c r="CZ883" s="143">
        <v>0</v>
      </c>
    </row>
    <row r="884" spans="1:15" ht="12.75">
      <c r="A884" s="175"/>
      <c r="B884" s="178"/>
      <c r="C884" s="225" t="s">
        <v>82</v>
      </c>
      <c r="D884" s="226"/>
      <c r="E884" s="179">
        <v>0</v>
      </c>
      <c r="F884" s="180"/>
      <c r="G884" s="181"/>
      <c r="M884" s="177" t="s">
        <v>82</v>
      </c>
      <c r="O884" s="167"/>
    </row>
    <row r="885" spans="1:15" ht="12.75">
      <c r="A885" s="175"/>
      <c r="B885" s="178"/>
      <c r="C885" s="225" t="s">
        <v>89</v>
      </c>
      <c r="D885" s="226"/>
      <c r="E885" s="179">
        <v>1</v>
      </c>
      <c r="F885" s="180"/>
      <c r="G885" s="181"/>
      <c r="M885" s="204">
        <v>1.0840277777777778</v>
      </c>
      <c r="O885" s="167"/>
    </row>
    <row r="886" spans="1:104" ht="12.75">
      <c r="A886" s="168">
        <v>296</v>
      </c>
      <c r="B886" s="169" t="s">
        <v>145</v>
      </c>
      <c r="C886" s="170" t="s">
        <v>146</v>
      </c>
      <c r="D886" s="171" t="s">
        <v>415</v>
      </c>
      <c r="E886" s="172">
        <v>1</v>
      </c>
      <c r="F886" s="172">
        <v>0</v>
      </c>
      <c r="G886" s="173">
        <f>E886*F886</f>
        <v>0</v>
      </c>
      <c r="O886" s="167">
        <v>2</v>
      </c>
      <c r="AA886" s="143">
        <v>12</v>
      </c>
      <c r="AB886" s="143">
        <v>0</v>
      </c>
      <c r="AC886" s="143">
        <v>123</v>
      </c>
      <c r="AZ886" s="143">
        <v>4</v>
      </c>
      <c r="BA886" s="143">
        <f>IF(AZ886=1,G886,0)</f>
        <v>0</v>
      </c>
      <c r="BB886" s="143">
        <f>IF(AZ886=2,G886,0)</f>
        <v>0</v>
      </c>
      <c r="BC886" s="143">
        <f>IF(AZ886=3,G886,0)</f>
        <v>0</v>
      </c>
      <c r="BD886" s="143">
        <f>IF(AZ886=4,G886,0)</f>
        <v>0</v>
      </c>
      <c r="BE886" s="143">
        <f>IF(AZ886=5,G886,0)</f>
        <v>0</v>
      </c>
      <c r="CA886" s="174">
        <v>12</v>
      </c>
      <c r="CB886" s="174">
        <v>0</v>
      </c>
      <c r="CZ886" s="143">
        <v>0</v>
      </c>
    </row>
    <row r="887" spans="1:15" ht="12.75">
      <c r="A887" s="175"/>
      <c r="B887" s="176"/>
      <c r="C887" s="227" t="s">
        <v>147</v>
      </c>
      <c r="D887" s="228"/>
      <c r="E887" s="228"/>
      <c r="F887" s="228"/>
      <c r="G887" s="229"/>
      <c r="L887" s="177" t="s">
        <v>147</v>
      </c>
      <c r="O887" s="167">
        <v>3</v>
      </c>
    </row>
    <row r="888" spans="1:15" ht="12.75">
      <c r="A888" s="175"/>
      <c r="B888" s="178"/>
      <c r="C888" s="225" t="s">
        <v>82</v>
      </c>
      <c r="D888" s="226"/>
      <c r="E888" s="179">
        <v>0</v>
      </c>
      <c r="F888" s="180"/>
      <c r="G888" s="181"/>
      <c r="M888" s="177" t="s">
        <v>82</v>
      </c>
      <c r="O888" s="167"/>
    </row>
    <row r="889" spans="1:15" ht="12.75">
      <c r="A889" s="175"/>
      <c r="B889" s="178"/>
      <c r="C889" s="225" t="s">
        <v>148</v>
      </c>
      <c r="D889" s="226"/>
      <c r="E889" s="179">
        <v>1</v>
      </c>
      <c r="F889" s="180"/>
      <c r="G889" s="181"/>
      <c r="M889" s="177" t="s">
        <v>148</v>
      </c>
      <c r="O889" s="167"/>
    </row>
    <row r="890" spans="1:104" ht="12.75">
      <c r="A890" s="168">
        <v>297</v>
      </c>
      <c r="B890" s="169" t="s">
        <v>149</v>
      </c>
      <c r="C890" s="170" t="s">
        <v>150</v>
      </c>
      <c r="D890" s="171" t="s">
        <v>415</v>
      </c>
      <c r="E890" s="172">
        <v>1</v>
      </c>
      <c r="F890" s="172">
        <v>0</v>
      </c>
      <c r="G890" s="173">
        <f>E890*F890</f>
        <v>0</v>
      </c>
      <c r="O890" s="167">
        <v>2</v>
      </c>
      <c r="AA890" s="143">
        <v>12</v>
      </c>
      <c r="AB890" s="143">
        <v>0</v>
      </c>
      <c r="AC890" s="143">
        <v>124</v>
      </c>
      <c r="AZ890" s="143">
        <v>4</v>
      </c>
      <c r="BA890" s="143">
        <f>IF(AZ890=1,G890,0)</f>
        <v>0</v>
      </c>
      <c r="BB890" s="143">
        <f>IF(AZ890=2,G890,0)</f>
        <v>0</v>
      </c>
      <c r="BC890" s="143">
        <f>IF(AZ890=3,G890,0)</f>
        <v>0</v>
      </c>
      <c r="BD890" s="143">
        <f>IF(AZ890=4,G890,0)</f>
        <v>0</v>
      </c>
      <c r="BE890" s="143">
        <f>IF(AZ890=5,G890,0)</f>
        <v>0</v>
      </c>
      <c r="CA890" s="174">
        <v>12</v>
      </c>
      <c r="CB890" s="174">
        <v>0</v>
      </c>
      <c r="CZ890" s="143">
        <v>0</v>
      </c>
    </row>
    <row r="891" spans="1:15" ht="12.75">
      <c r="A891" s="175"/>
      <c r="B891" s="176"/>
      <c r="C891" s="227" t="s">
        <v>151</v>
      </c>
      <c r="D891" s="228"/>
      <c r="E891" s="228"/>
      <c r="F891" s="228"/>
      <c r="G891" s="229"/>
      <c r="L891" s="177" t="s">
        <v>151</v>
      </c>
      <c r="O891" s="167">
        <v>3</v>
      </c>
    </row>
    <row r="892" spans="1:15" ht="12.75">
      <c r="A892" s="175"/>
      <c r="B892" s="178"/>
      <c r="C892" s="225" t="s">
        <v>390</v>
      </c>
      <c r="D892" s="226"/>
      <c r="E892" s="179">
        <v>1</v>
      </c>
      <c r="F892" s="180"/>
      <c r="G892" s="181"/>
      <c r="M892" s="177">
        <v>1</v>
      </c>
      <c r="O892" s="167"/>
    </row>
    <row r="893" spans="1:104" ht="12.75">
      <c r="A893" s="168">
        <v>298</v>
      </c>
      <c r="B893" s="169" t="s">
        <v>152</v>
      </c>
      <c r="C893" s="170" t="s">
        <v>153</v>
      </c>
      <c r="D893" s="171" t="s">
        <v>415</v>
      </c>
      <c r="E893" s="172">
        <v>1</v>
      </c>
      <c r="F893" s="172">
        <v>0</v>
      </c>
      <c r="G893" s="173">
        <f>E893*F893</f>
        <v>0</v>
      </c>
      <c r="O893" s="167">
        <v>2</v>
      </c>
      <c r="AA893" s="143">
        <v>12</v>
      </c>
      <c r="AB893" s="143">
        <v>0</v>
      </c>
      <c r="AC893" s="143">
        <v>125</v>
      </c>
      <c r="AZ893" s="143">
        <v>4</v>
      </c>
      <c r="BA893" s="143">
        <f>IF(AZ893=1,G893,0)</f>
        <v>0</v>
      </c>
      <c r="BB893" s="143">
        <f>IF(AZ893=2,G893,0)</f>
        <v>0</v>
      </c>
      <c r="BC893" s="143">
        <f>IF(AZ893=3,G893,0)</f>
        <v>0</v>
      </c>
      <c r="BD893" s="143">
        <f>IF(AZ893=4,G893,0)</f>
        <v>0</v>
      </c>
      <c r="BE893" s="143">
        <f>IF(AZ893=5,G893,0)</f>
        <v>0</v>
      </c>
      <c r="CA893" s="174">
        <v>12</v>
      </c>
      <c r="CB893" s="174">
        <v>0</v>
      </c>
      <c r="CZ893" s="143">
        <v>0</v>
      </c>
    </row>
    <row r="894" spans="1:15" ht="12.75">
      <c r="A894" s="175"/>
      <c r="B894" s="176"/>
      <c r="C894" s="227" t="s">
        <v>147</v>
      </c>
      <c r="D894" s="228"/>
      <c r="E894" s="228"/>
      <c r="F894" s="228"/>
      <c r="G894" s="229"/>
      <c r="L894" s="177" t="s">
        <v>147</v>
      </c>
      <c r="O894" s="167">
        <v>3</v>
      </c>
    </row>
    <row r="895" spans="1:15" ht="12.75">
      <c r="A895" s="175"/>
      <c r="B895" s="178"/>
      <c r="C895" s="225" t="s">
        <v>390</v>
      </c>
      <c r="D895" s="226"/>
      <c r="E895" s="179">
        <v>1</v>
      </c>
      <c r="F895" s="180"/>
      <c r="G895" s="181"/>
      <c r="M895" s="177">
        <v>1</v>
      </c>
      <c r="O895" s="167"/>
    </row>
    <row r="896" spans="1:104" ht="12.75">
      <c r="A896" s="168">
        <v>299</v>
      </c>
      <c r="B896" s="169" t="s">
        <v>154</v>
      </c>
      <c r="C896" s="170" t="s">
        <v>155</v>
      </c>
      <c r="D896" s="171" t="s">
        <v>415</v>
      </c>
      <c r="E896" s="172">
        <v>13</v>
      </c>
      <c r="F896" s="172">
        <v>0</v>
      </c>
      <c r="G896" s="173">
        <f>E896*F896</f>
        <v>0</v>
      </c>
      <c r="O896" s="167">
        <v>2</v>
      </c>
      <c r="AA896" s="143">
        <v>12</v>
      </c>
      <c r="AB896" s="143">
        <v>0</v>
      </c>
      <c r="AC896" s="143">
        <v>1189</v>
      </c>
      <c r="AZ896" s="143">
        <v>4</v>
      </c>
      <c r="BA896" s="143">
        <f>IF(AZ896=1,G896,0)</f>
        <v>0</v>
      </c>
      <c r="BB896" s="143">
        <f>IF(AZ896=2,G896,0)</f>
        <v>0</v>
      </c>
      <c r="BC896" s="143">
        <f>IF(AZ896=3,G896,0)</f>
        <v>0</v>
      </c>
      <c r="BD896" s="143">
        <f>IF(AZ896=4,G896,0)</f>
        <v>0</v>
      </c>
      <c r="BE896" s="143">
        <f>IF(AZ896=5,G896,0)</f>
        <v>0</v>
      </c>
      <c r="CA896" s="174">
        <v>12</v>
      </c>
      <c r="CB896" s="174">
        <v>0</v>
      </c>
      <c r="CZ896" s="143">
        <v>0</v>
      </c>
    </row>
    <row r="897" spans="1:15" ht="22.5">
      <c r="A897" s="175"/>
      <c r="B897" s="176"/>
      <c r="C897" s="227" t="s">
        <v>156</v>
      </c>
      <c r="D897" s="228"/>
      <c r="E897" s="228"/>
      <c r="F897" s="228"/>
      <c r="G897" s="229"/>
      <c r="L897" s="177" t="s">
        <v>156</v>
      </c>
      <c r="O897" s="167">
        <v>3</v>
      </c>
    </row>
    <row r="898" spans="1:15" ht="12.75">
      <c r="A898" s="175"/>
      <c r="B898" s="176"/>
      <c r="C898" s="227" t="s">
        <v>322</v>
      </c>
      <c r="D898" s="228"/>
      <c r="E898" s="228"/>
      <c r="F898" s="228"/>
      <c r="G898" s="229"/>
      <c r="L898" s="177" t="s">
        <v>322</v>
      </c>
      <c r="O898" s="167">
        <v>3</v>
      </c>
    </row>
    <row r="899" spans="1:15" ht="12.75">
      <c r="A899" s="175"/>
      <c r="B899" s="178"/>
      <c r="C899" s="225" t="s">
        <v>157</v>
      </c>
      <c r="D899" s="226"/>
      <c r="E899" s="179">
        <v>3</v>
      </c>
      <c r="F899" s="180"/>
      <c r="G899" s="181"/>
      <c r="M899" s="177" t="s">
        <v>157</v>
      </c>
      <c r="O899" s="167"/>
    </row>
    <row r="900" spans="1:15" ht="12.75">
      <c r="A900" s="175"/>
      <c r="B900" s="178"/>
      <c r="C900" s="225" t="s">
        <v>158</v>
      </c>
      <c r="D900" s="226"/>
      <c r="E900" s="179">
        <v>7</v>
      </c>
      <c r="F900" s="180"/>
      <c r="G900" s="181"/>
      <c r="M900" s="177" t="s">
        <v>158</v>
      </c>
      <c r="O900" s="167"/>
    </row>
    <row r="901" spans="1:15" ht="12.75">
      <c r="A901" s="175"/>
      <c r="B901" s="178"/>
      <c r="C901" s="225" t="s">
        <v>159</v>
      </c>
      <c r="D901" s="226"/>
      <c r="E901" s="179">
        <v>1</v>
      </c>
      <c r="F901" s="180"/>
      <c r="G901" s="181"/>
      <c r="M901" s="177" t="s">
        <v>159</v>
      </c>
      <c r="O901" s="167"/>
    </row>
    <row r="902" spans="1:15" ht="12.75">
      <c r="A902" s="175"/>
      <c r="B902" s="178"/>
      <c r="C902" s="225" t="s">
        <v>160</v>
      </c>
      <c r="D902" s="226"/>
      <c r="E902" s="179">
        <v>2</v>
      </c>
      <c r="F902" s="180"/>
      <c r="G902" s="181"/>
      <c r="M902" s="177" t="s">
        <v>160</v>
      </c>
      <c r="O902" s="167"/>
    </row>
    <row r="903" spans="1:104" ht="12.75">
      <c r="A903" s="168">
        <v>300</v>
      </c>
      <c r="B903" s="169" t="s">
        <v>161</v>
      </c>
      <c r="C903" s="170" t="s">
        <v>162</v>
      </c>
      <c r="D903" s="171" t="s">
        <v>415</v>
      </c>
      <c r="E903" s="172">
        <v>1</v>
      </c>
      <c r="F903" s="172">
        <v>0</v>
      </c>
      <c r="G903" s="173">
        <f>E903*F903</f>
        <v>0</v>
      </c>
      <c r="O903" s="167">
        <v>2</v>
      </c>
      <c r="AA903" s="143">
        <v>12</v>
      </c>
      <c r="AB903" s="143">
        <v>0</v>
      </c>
      <c r="AC903" s="143">
        <v>130</v>
      </c>
      <c r="AZ903" s="143">
        <v>4</v>
      </c>
      <c r="BA903" s="143">
        <f>IF(AZ903=1,G903,0)</f>
        <v>0</v>
      </c>
      <c r="BB903" s="143">
        <f>IF(AZ903=2,G903,0)</f>
        <v>0</v>
      </c>
      <c r="BC903" s="143">
        <f>IF(AZ903=3,G903,0)</f>
        <v>0</v>
      </c>
      <c r="BD903" s="143">
        <f>IF(AZ903=4,G903,0)</f>
        <v>0</v>
      </c>
      <c r="BE903" s="143">
        <f>IF(AZ903=5,G903,0)</f>
        <v>0</v>
      </c>
      <c r="CA903" s="174">
        <v>12</v>
      </c>
      <c r="CB903" s="174">
        <v>0</v>
      </c>
      <c r="CZ903" s="143">
        <v>0</v>
      </c>
    </row>
    <row r="904" spans="1:15" ht="12.75">
      <c r="A904" s="175"/>
      <c r="B904" s="178"/>
      <c r="C904" s="225" t="s">
        <v>390</v>
      </c>
      <c r="D904" s="226"/>
      <c r="E904" s="179">
        <v>1</v>
      </c>
      <c r="F904" s="180"/>
      <c r="G904" s="181"/>
      <c r="M904" s="177">
        <v>1</v>
      </c>
      <c r="O904" s="167"/>
    </row>
    <row r="905" spans="1:104" ht="12.75">
      <c r="A905" s="168">
        <v>301</v>
      </c>
      <c r="B905" s="169" t="s">
        <v>163</v>
      </c>
      <c r="C905" s="170" t="s">
        <v>164</v>
      </c>
      <c r="D905" s="171" t="s">
        <v>415</v>
      </c>
      <c r="E905" s="172">
        <v>1</v>
      </c>
      <c r="F905" s="172">
        <v>0</v>
      </c>
      <c r="G905" s="173">
        <f>E905*F905</f>
        <v>0</v>
      </c>
      <c r="O905" s="167">
        <v>2</v>
      </c>
      <c r="AA905" s="143">
        <v>12</v>
      </c>
      <c r="AB905" s="143">
        <v>0</v>
      </c>
      <c r="AC905" s="143">
        <v>131</v>
      </c>
      <c r="AZ905" s="143">
        <v>4</v>
      </c>
      <c r="BA905" s="143">
        <f>IF(AZ905=1,G905,0)</f>
        <v>0</v>
      </c>
      <c r="BB905" s="143">
        <f>IF(AZ905=2,G905,0)</f>
        <v>0</v>
      </c>
      <c r="BC905" s="143">
        <f>IF(AZ905=3,G905,0)</f>
        <v>0</v>
      </c>
      <c r="BD905" s="143">
        <f>IF(AZ905=4,G905,0)</f>
        <v>0</v>
      </c>
      <c r="BE905" s="143">
        <f>IF(AZ905=5,G905,0)</f>
        <v>0</v>
      </c>
      <c r="CA905" s="174">
        <v>12</v>
      </c>
      <c r="CB905" s="174">
        <v>0</v>
      </c>
      <c r="CZ905" s="143">
        <v>0</v>
      </c>
    </row>
    <row r="906" spans="1:15" ht="12.75">
      <c r="A906" s="175"/>
      <c r="B906" s="178"/>
      <c r="C906" s="225" t="s">
        <v>390</v>
      </c>
      <c r="D906" s="226"/>
      <c r="E906" s="179">
        <v>1</v>
      </c>
      <c r="F906" s="180"/>
      <c r="G906" s="181"/>
      <c r="M906" s="177">
        <v>1</v>
      </c>
      <c r="O906" s="167"/>
    </row>
    <row r="907" spans="1:104" ht="12.75">
      <c r="A907" s="168">
        <v>302</v>
      </c>
      <c r="B907" s="169" t="s">
        <v>165</v>
      </c>
      <c r="C907" s="170" t="s">
        <v>166</v>
      </c>
      <c r="D907" s="171" t="s">
        <v>415</v>
      </c>
      <c r="E907" s="172">
        <v>1</v>
      </c>
      <c r="F907" s="172">
        <v>0</v>
      </c>
      <c r="G907" s="173">
        <f>E907*F907</f>
        <v>0</v>
      </c>
      <c r="O907" s="167">
        <v>2</v>
      </c>
      <c r="AA907" s="143">
        <v>12</v>
      </c>
      <c r="AB907" s="143">
        <v>0</v>
      </c>
      <c r="AC907" s="143">
        <v>132</v>
      </c>
      <c r="AZ907" s="143">
        <v>4</v>
      </c>
      <c r="BA907" s="143">
        <f>IF(AZ907=1,G907,0)</f>
        <v>0</v>
      </c>
      <c r="BB907" s="143">
        <f>IF(AZ907=2,G907,0)</f>
        <v>0</v>
      </c>
      <c r="BC907" s="143">
        <f>IF(AZ907=3,G907,0)</f>
        <v>0</v>
      </c>
      <c r="BD907" s="143">
        <f>IF(AZ907=4,G907,0)</f>
        <v>0</v>
      </c>
      <c r="BE907" s="143">
        <f>IF(AZ907=5,G907,0)</f>
        <v>0</v>
      </c>
      <c r="CA907" s="174">
        <v>12</v>
      </c>
      <c r="CB907" s="174">
        <v>0</v>
      </c>
      <c r="CZ907" s="143">
        <v>0</v>
      </c>
    </row>
    <row r="908" spans="1:15" ht="12.75">
      <c r="A908" s="175"/>
      <c r="B908" s="178"/>
      <c r="C908" s="225" t="s">
        <v>390</v>
      </c>
      <c r="D908" s="226"/>
      <c r="E908" s="179">
        <v>1</v>
      </c>
      <c r="F908" s="180"/>
      <c r="G908" s="181"/>
      <c r="M908" s="177">
        <v>1</v>
      </c>
      <c r="O908" s="167"/>
    </row>
    <row r="909" spans="1:104" ht="12.75">
      <c r="A909" s="168">
        <v>303</v>
      </c>
      <c r="B909" s="169" t="s">
        <v>167</v>
      </c>
      <c r="C909" s="170" t="s">
        <v>880</v>
      </c>
      <c r="D909" s="171" t="s">
        <v>415</v>
      </c>
      <c r="E909" s="172">
        <v>1</v>
      </c>
      <c r="F909" s="172">
        <v>0</v>
      </c>
      <c r="G909" s="173">
        <f>E909*F909</f>
        <v>0</v>
      </c>
      <c r="O909" s="167">
        <v>2</v>
      </c>
      <c r="AA909" s="143">
        <v>12</v>
      </c>
      <c r="AB909" s="143">
        <v>0</v>
      </c>
      <c r="AC909" s="143">
        <v>133</v>
      </c>
      <c r="AZ909" s="143">
        <v>4</v>
      </c>
      <c r="BA909" s="143">
        <f>IF(AZ909=1,G909,0)</f>
        <v>0</v>
      </c>
      <c r="BB909" s="143">
        <f>IF(AZ909=2,G909,0)</f>
        <v>0</v>
      </c>
      <c r="BC909" s="143">
        <f>IF(AZ909=3,G909,0)</f>
        <v>0</v>
      </c>
      <c r="BD909" s="143">
        <f>IF(AZ909=4,G909,0)</f>
        <v>0</v>
      </c>
      <c r="BE909" s="143">
        <f>IF(AZ909=5,G909,0)</f>
        <v>0</v>
      </c>
      <c r="CA909" s="174">
        <v>12</v>
      </c>
      <c r="CB909" s="174">
        <v>0</v>
      </c>
      <c r="CZ909" s="143">
        <v>0</v>
      </c>
    </row>
    <row r="910" spans="1:15" ht="12.75">
      <c r="A910" s="175"/>
      <c r="B910" s="178"/>
      <c r="C910" s="225" t="s">
        <v>390</v>
      </c>
      <c r="D910" s="226"/>
      <c r="E910" s="179">
        <v>1</v>
      </c>
      <c r="F910" s="180"/>
      <c r="G910" s="181"/>
      <c r="M910" s="177">
        <v>1</v>
      </c>
      <c r="O910" s="167"/>
    </row>
    <row r="911" spans="1:104" ht="12.75">
      <c r="A911" s="168">
        <v>304</v>
      </c>
      <c r="B911" s="169" t="s">
        <v>168</v>
      </c>
      <c r="C911" s="170" t="s">
        <v>169</v>
      </c>
      <c r="D911" s="171" t="s">
        <v>415</v>
      </c>
      <c r="E911" s="172">
        <v>1</v>
      </c>
      <c r="F911" s="172">
        <v>0</v>
      </c>
      <c r="G911" s="173">
        <f>E911*F911</f>
        <v>0</v>
      </c>
      <c r="O911" s="167">
        <v>2</v>
      </c>
      <c r="AA911" s="143">
        <v>12</v>
      </c>
      <c r="AB911" s="143">
        <v>0</v>
      </c>
      <c r="AC911" s="143">
        <v>134</v>
      </c>
      <c r="AZ911" s="143">
        <v>4</v>
      </c>
      <c r="BA911" s="143">
        <f>IF(AZ911=1,G911,0)</f>
        <v>0</v>
      </c>
      <c r="BB911" s="143">
        <f>IF(AZ911=2,G911,0)</f>
        <v>0</v>
      </c>
      <c r="BC911" s="143">
        <f>IF(AZ911=3,G911,0)</f>
        <v>0</v>
      </c>
      <c r="BD911" s="143">
        <f>IF(AZ911=4,G911,0)</f>
        <v>0</v>
      </c>
      <c r="BE911" s="143">
        <f>IF(AZ911=5,G911,0)</f>
        <v>0</v>
      </c>
      <c r="CA911" s="174">
        <v>12</v>
      </c>
      <c r="CB911" s="174">
        <v>0</v>
      </c>
      <c r="CZ911" s="143">
        <v>0</v>
      </c>
    </row>
    <row r="912" spans="1:15" ht="12.75">
      <c r="A912" s="175"/>
      <c r="B912" s="178"/>
      <c r="C912" s="225" t="s">
        <v>390</v>
      </c>
      <c r="D912" s="226"/>
      <c r="E912" s="179">
        <v>1</v>
      </c>
      <c r="F912" s="180"/>
      <c r="G912" s="181"/>
      <c r="M912" s="177">
        <v>1</v>
      </c>
      <c r="O912" s="167"/>
    </row>
    <row r="913" spans="1:104" ht="12.75">
      <c r="A913" s="168">
        <v>305</v>
      </c>
      <c r="B913" s="169" t="s">
        <v>170</v>
      </c>
      <c r="C913" s="170" t="s">
        <v>812</v>
      </c>
      <c r="D913" s="171" t="s">
        <v>415</v>
      </c>
      <c r="E913" s="172">
        <v>1</v>
      </c>
      <c r="F913" s="172">
        <v>0</v>
      </c>
      <c r="G913" s="173">
        <f>E913*F913</f>
        <v>0</v>
      </c>
      <c r="O913" s="167">
        <v>2</v>
      </c>
      <c r="AA913" s="143">
        <v>12</v>
      </c>
      <c r="AB913" s="143">
        <v>0</v>
      </c>
      <c r="AC913" s="143">
        <v>135</v>
      </c>
      <c r="AZ913" s="143">
        <v>4</v>
      </c>
      <c r="BA913" s="143">
        <f>IF(AZ913=1,G913,0)</f>
        <v>0</v>
      </c>
      <c r="BB913" s="143">
        <f>IF(AZ913=2,G913,0)</f>
        <v>0</v>
      </c>
      <c r="BC913" s="143">
        <f>IF(AZ913=3,G913,0)</f>
        <v>0</v>
      </c>
      <c r="BD913" s="143">
        <f>IF(AZ913=4,G913,0)</f>
        <v>0</v>
      </c>
      <c r="BE913" s="143">
        <f>IF(AZ913=5,G913,0)</f>
        <v>0</v>
      </c>
      <c r="CA913" s="174">
        <v>12</v>
      </c>
      <c r="CB913" s="174">
        <v>0</v>
      </c>
      <c r="CZ913" s="143">
        <v>0</v>
      </c>
    </row>
    <row r="914" spans="1:15" ht="12.75">
      <c r="A914" s="175"/>
      <c r="B914" s="178"/>
      <c r="C914" s="225" t="s">
        <v>390</v>
      </c>
      <c r="D914" s="226"/>
      <c r="E914" s="179">
        <v>1</v>
      </c>
      <c r="F914" s="180"/>
      <c r="G914" s="181"/>
      <c r="M914" s="177">
        <v>1</v>
      </c>
      <c r="O914" s="167"/>
    </row>
    <row r="915" spans="1:104" ht="22.5">
      <c r="A915" s="168">
        <v>306</v>
      </c>
      <c r="B915" s="169" t="s">
        <v>171</v>
      </c>
      <c r="C915" s="170" t="s">
        <v>172</v>
      </c>
      <c r="D915" s="171" t="s">
        <v>415</v>
      </c>
      <c r="E915" s="172">
        <v>1</v>
      </c>
      <c r="F915" s="172">
        <v>0</v>
      </c>
      <c r="G915" s="173">
        <f>E915*F915</f>
        <v>0</v>
      </c>
      <c r="O915" s="167">
        <v>2</v>
      </c>
      <c r="AA915" s="143">
        <v>12</v>
      </c>
      <c r="AB915" s="143">
        <v>0</v>
      </c>
      <c r="AC915" s="143">
        <v>968</v>
      </c>
      <c r="AZ915" s="143">
        <v>4</v>
      </c>
      <c r="BA915" s="143">
        <f>IF(AZ915=1,G915,0)</f>
        <v>0</v>
      </c>
      <c r="BB915" s="143">
        <f>IF(AZ915=2,G915,0)</f>
        <v>0</v>
      </c>
      <c r="BC915" s="143">
        <f>IF(AZ915=3,G915,0)</f>
        <v>0</v>
      </c>
      <c r="BD915" s="143">
        <f>IF(AZ915=4,G915,0)</f>
        <v>0</v>
      </c>
      <c r="BE915" s="143">
        <f>IF(AZ915=5,G915,0)</f>
        <v>0</v>
      </c>
      <c r="CA915" s="174">
        <v>12</v>
      </c>
      <c r="CB915" s="174">
        <v>0</v>
      </c>
      <c r="CZ915" s="143">
        <v>0</v>
      </c>
    </row>
    <row r="916" spans="1:15" ht="12.75">
      <c r="A916" s="175"/>
      <c r="B916" s="178"/>
      <c r="C916" s="225" t="s">
        <v>390</v>
      </c>
      <c r="D916" s="226"/>
      <c r="E916" s="179">
        <v>1</v>
      </c>
      <c r="F916" s="180"/>
      <c r="G916" s="181"/>
      <c r="M916" s="177">
        <v>1</v>
      </c>
      <c r="O916" s="167"/>
    </row>
    <row r="917" spans="1:104" ht="12.75">
      <c r="A917" s="168">
        <v>307</v>
      </c>
      <c r="B917" s="169" t="s">
        <v>173</v>
      </c>
      <c r="C917" s="170" t="s">
        <v>174</v>
      </c>
      <c r="D917" s="171" t="s">
        <v>1068</v>
      </c>
      <c r="E917" s="172">
        <v>40</v>
      </c>
      <c r="F917" s="172">
        <v>0</v>
      </c>
      <c r="G917" s="173">
        <f>E917*F917</f>
        <v>0</v>
      </c>
      <c r="O917" s="167">
        <v>2</v>
      </c>
      <c r="AA917" s="143">
        <v>3</v>
      </c>
      <c r="AB917" s="143">
        <v>0</v>
      </c>
      <c r="AC917" s="143">
        <v>15615240</v>
      </c>
      <c r="AZ917" s="143">
        <v>3</v>
      </c>
      <c r="BA917" s="143">
        <f>IF(AZ917=1,G917,0)</f>
        <v>0</v>
      </c>
      <c r="BB917" s="143">
        <f>IF(AZ917=2,G917,0)</f>
        <v>0</v>
      </c>
      <c r="BC917" s="143">
        <f>IF(AZ917=3,G917,0)</f>
        <v>0</v>
      </c>
      <c r="BD917" s="143">
        <f>IF(AZ917=4,G917,0)</f>
        <v>0</v>
      </c>
      <c r="BE917" s="143">
        <f>IF(AZ917=5,G917,0)</f>
        <v>0</v>
      </c>
      <c r="CA917" s="174">
        <v>3</v>
      </c>
      <c r="CB917" s="174">
        <v>0</v>
      </c>
      <c r="CZ917" s="143">
        <v>0.001</v>
      </c>
    </row>
    <row r="918" spans="1:15" ht="12.75">
      <c r="A918" s="175"/>
      <c r="B918" s="178"/>
      <c r="C918" s="225" t="s">
        <v>82</v>
      </c>
      <c r="D918" s="226"/>
      <c r="E918" s="179">
        <v>0</v>
      </c>
      <c r="F918" s="180"/>
      <c r="G918" s="181"/>
      <c r="M918" s="177" t="s">
        <v>82</v>
      </c>
      <c r="O918" s="167"/>
    </row>
    <row r="919" spans="1:15" ht="12.75">
      <c r="A919" s="175"/>
      <c r="B919" s="178"/>
      <c r="C919" s="225" t="s">
        <v>175</v>
      </c>
      <c r="D919" s="226"/>
      <c r="E919" s="179">
        <v>40</v>
      </c>
      <c r="F919" s="180"/>
      <c r="G919" s="181"/>
      <c r="M919" s="203">
        <v>0.7361111111111112</v>
      </c>
      <c r="O919" s="167"/>
    </row>
    <row r="920" spans="1:104" ht="12.75">
      <c r="A920" s="168">
        <v>308</v>
      </c>
      <c r="B920" s="169" t="s">
        <v>176</v>
      </c>
      <c r="C920" s="170" t="s">
        <v>177</v>
      </c>
      <c r="D920" s="171" t="s">
        <v>520</v>
      </c>
      <c r="E920" s="172">
        <v>80</v>
      </c>
      <c r="F920" s="172">
        <v>0</v>
      </c>
      <c r="G920" s="173">
        <f>E920*F920</f>
        <v>0</v>
      </c>
      <c r="O920" s="167">
        <v>2</v>
      </c>
      <c r="AA920" s="143">
        <v>3</v>
      </c>
      <c r="AB920" s="143">
        <v>9</v>
      </c>
      <c r="AC920" s="143">
        <v>34111030</v>
      </c>
      <c r="AZ920" s="143">
        <v>3</v>
      </c>
      <c r="BA920" s="143">
        <f>IF(AZ920=1,G920,0)</f>
        <v>0</v>
      </c>
      <c r="BB920" s="143">
        <f>IF(AZ920=2,G920,0)</f>
        <v>0</v>
      </c>
      <c r="BC920" s="143">
        <f>IF(AZ920=3,G920,0)</f>
        <v>0</v>
      </c>
      <c r="BD920" s="143">
        <f>IF(AZ920=4,G920,0)</f>
        <v>0</v>
      </c>
      <c r="BE920" s="143">
        <f>IF(AZ920=5,G920,0)</f>
        <v>0</v>
      </c>
      <c r="CA920" s="174">
        <v>3</v>
      </c>
      <c r="CB920" s="174">
        <v>9</v>
      </c>
      <c r="CZ920" s="143">
        <v>0.00015</v>
      </c>
    </row>
    <row r="921" spans="1:15" ht="12.75">
      <c r="A921" s="175"/>
      <c r="B921" s="178"/>
      <c r="C921" s="225" t="s">
        <v>82</v>
      </c>
      <c r="D921" s="226"/>
      <c r="E921" s="179">
        <v>0</v>
      </c>
      <c r="F921" s="180"/>
      <c r="G921" s="181"/>
      <c r="M921" s="177" t="s">
        <v>82</v>
      </c>
      <c r="O921" s="167"/>
    </row>
    <row r="922" spans="1:15" ht="12.75">
      <c r="A922" s="175"/>
      <c r="B922" s="178"/>
      <c r="C922" s="225" t="s">
        <v>132</v>
      </c>
      <c r="D922" s="226"/>
      <c r="E922" s="179">
        <v>80</v>
      </c>
      <c r="F922" s="180"/>
      <c r="G922" s="181"/>
      <c r="M922" s="205">
        <v>0.09722222222222221</v>
      </c>
      <c r="O922" s="167"/>
    </row>
    <row r="923" spans="1:104" ht="12.75">
      <c r="A923" s="168">
        <v>309</v>
      </c>
      <c r="B923" s="169" t="s">
        <v>178</v>
      </c>
      <c r="C923" s="170" t="s">
        <v>179</v>
      </c>
      <c r="D923" s="171" t="s">
        <v>520</v>
      </c>
      <c r="E923" s="172">
        <v>140</v>
      </c>
      <c r="F923" s="172">
        <v>0</v>
      </c>
      <c r="G923" s="173">
        <f>E923*F923</f>
        <v>0</v>
      </c>
      <c r="O923" s="167">
        <v>2</v>
      </c>
      <c r="AA923" s="143">
        <v>3</v>
      </c>
      <c r="AB923" s="143">
        <v>9</v>
      </c>
      <c r="AC923" s="143">
        <v>34111036</v>
      </c>
      <c r="AZ923" s="143">
        <v>3</v>
      </c>
      <c r="BA923" s="143">
        <f>IF(AZ923=1,G923,0)</f>
        <v>0</v>
      </c>
      <c r="BB923" s="143">
        <f>IF(AZ923=2,G923,0)</f>
        <v>0</v>
      </c>
      <c r="BC923" s="143">
        <f>IF(AZ923=3,G923,0)</f>
        <v>0</v>
      </c>
      <c r="BD923" s="143">
        <f>IF(AZ923=4,G923,0)</f>
        <v>0</v>
      </c>
      <c r="BE923" s="143">
        <f>IF(AZ923=5,G923,0)</f>
        <v>0</v>
      </c>
      <c r="CA923" s="174">
        <v>3</v>
      </c>
      <c r="CB923" s="174">
        <v>9</v>
      </c>
      <c r="CZ923" s="143">
        <v>0.0002</v>
      </c>
    </row>
    <row r="924" spans="1:15" ht="12.75">
      <c r="A924" s="175"/>
      <c r="B924" s="178"/>
      <c r="C924" s="225" t="s">
        <v>82</v>
      </c>
      <c r="D924" s="226"/>
      <c r="E924" s="179">
        <v>0</v>
      </c>
      <c r="F924" s="180"/>
      <c r="G924" s="181"/>
      <c r="M924" s="177" t="s">
        <v>82</v>
      </c>
      <c r="O924" s="167"/>
    </row>
    <row r="925" spans="1:15" ht="12.75">
      <c r="A925" s="175"/>
      <c r="B925" s="178"/>
      <c r="C925" s="225" t="s">
        <v>136</v>
      </c>
      <c r="D925" s="226"/>
      <c r="E925" s="179">
        <v>140</v>
      </c>
      <c r="F925" s="180"/>
      <c r="G925" s="181"/>
      <c r="M925" s="205">
        <v>0.2638888888888889</v>
      </c>
      <c r="O925" s="167"/>
    </row>
    <row r="926" spans="1:104" ht="12.75">
      <c r="A926" s="168">
        <v>310</v>
      </c>
      <c r="B926" s="169" t="s">
        <v>180</v>
      </c>
      <c r="C926" s="170" t="s">
        <v>181</v>
      </c>
      <c r="D926" s="171" t="s">
        <v>520</v>
      </c>
      <c r="E926" s="172">
        <v>18</v>
      </c>
      <c r="F926" s="172">
        <v>0</v>
      </c>
      <c r="G926" s="173">
        <f>E926*F926</f>
        <v>0</v>
      </c>
      <c r="O926" s="167">
        <v>2</v>
      </c>
      <c r="AA926" s="143">
        <v>3</v>
      </c>
      <c r="AB926" s="143">
        <v>9</v>
      </c>
      <c r="AC926" s="143">
        <v>34111090</v>
      </c>
      <c r="AZ926" s="143">
        <v>3</v>
      </c>
      <c r="BA926" s="143">
        <f>IF(AZ926=1,G926,0)</f>
        <v>0</v>
      </c>
      <c r="BB926" s="143">
        <f>IF(AZ926=2,G926,0)</f>
        <v>0</v>
      </c>
      <c r="BC926" s="143">
        <f>IF(AZ926=3,G926,0)</f>
        <v>0</v>
      </c>
      <c r="BD926" s="143">
        <f>IF(AZ926=4,G926,0)</f>
        <v>0</v>
      </c>
      <c r="BE926" s="143">
        <f>IF(AZ926=5,G926,0)</f>
        <v>0</v>
      </c>
      <c r="CA926" s="174">
        <v>3</v>
      </c>
      <c r="CB926" s="174">
        <v>9</v>
      </c>
      <c r="CZ926" s="143">
        <v>0.00021</v>
      </c>
    </row>
    <row r="927" spans="1:15" ht="12.75">
      <c r="A927" s="175"/>
      <c r="B927" s="178"/>
      <c r="C927" s="225" t="s">
        <v>82</v>
      </c>
      <c r="D927" s="226"/>
      <c r="E927" s="179">
        <v>0</v>
      </c>
      <c r="F927" s="180"/>
      <c r="G927" s="181"/>
      <c r="M927" s="177" t="s">
        <v>82</v>
      </c>
      <c r="O927" s="167"/>
    </row>
    <row r="928" spans="1:15" ht="12.75">
      <c r="A928" s="175"/>
      <c r="B928" s="178"/>
      <c r="C928" s="225" t="s">
        <v>139</v>
      </c>
      <c r="D928" s="226"/>
      <c r="E928" s="179">
        <v>18</v>
      </c>
      <c r="F928" s="180"/>
      <c r="G928" s="181"/>
      <c r="M928" s="203">
        <v>0.1375</v>
      </c>
      <c r="O928" s="167"/>
    </row>
    <row r="929" spans="1:104" ht="12.75">
      <c r="A929" s="168">
        <v>311</v>
      </c>
      <c r="B929" s="169" t="s">
        <v>182</v>
      </c>
      <c r="C929" s="170" t="s">
        <v>183</v>
      </c>
      <c r="D929" s="171" t="s">
        <v>520</v>
      </c>
      <c r="E929" s="172">
        <v>25</v>
      </c>
      <c r="F929" s="172">
        <v>0</v>
      </c>
      <c r="G929" s="173">
        <f>E929*F929</f>
        <v>0</v>
      </c>
      <c r="O929" s="167">
        <v>2</v>
      </c>
      <c r="AA929" s="143">
        <v>3</v>
      </c>
      <c r="AB929" s="143">
        <v>9</v>
      </c>
      <c r="AC929" s="143">
        <v>34111098</v>
      </c>
      <c r="AZ929" s="143">
        <v>3</v>
      </c>
      <c r="BA929" s="143">
        <f>IF(AZ929=1,G929,0)</f>
        <v>0</v>
      </c>
      <c r="BB929" s="143">
        <f>IF(AZ929=2,G929,0)</f>
        <v>0</v>
      </c>
      <c r="BC929" s="143">
        <f>IF(AZ929=3,G929,0)</f>
        <v>0</v>
      </c>
      <c r="BD929" s="143">
        <f>IF(AZ929=4,G929,0)</f>
        <v>0</v>
      </c>
      <c r="BE929" s="143">
        <f>IF(AZ929=5,G929,0)</f>
        <v>0</v>
      </c>
      <c r="CA929" s="174">
        <v>3</v>
      </c>
      <c r="CB929" s="174">
        <v>9</v>
      </c>
      <c r="CZ929" s="143">
        <v>0.00041</v>
      </c>
    </row>
    <row r="930" spans="1:15" ht="12.75">
      <c r="A930" s="175"/>
      <c r="B930" s="176"/>
      <c r="C930" s="227" t="s">
        <v>184</v>
      </c>
      <c r="D930" s="228"/>
      <c r="E930" s="228"/>
      <c r="F930" s="228"/>
      <c r="G930" s="229"/>
      <c r="L930" s="177" t="s">
        <v>184</v>
      </c>
      <c r="O930" s="167">
        <v>3</v>
      </c>
    </row>
    <row r="931" spans="1:15" ht="12.75">
      <c r="A931" s="175"/>
      <c r="B931" s="178"/>
      <c r="C931" s="225" t="s">
        <v>82</v>
      </c>
      <c r="D931" s="226"/>
      <c r="E931" s="179">
        <v>0</v>
      </c>
      <c r="F931" s="180"/>
      <c r="G931" s="181"/>
      <c r="M931" s="177" t="s">
        <v>82</v>
      </c>
      <c r="O931" s="167"/>
    </row>
    <row r="932" spans="1:15" ht="12.75">
      <c r="A932" s="175"/>
      <c r="B932" s="178"/>
      <c r="C932" s="225" t="s">
        <v>142</v>
      </c>
      <c r="D932" s="226"/>
      <c r="E932" s="179">
        <v>25</v>
      </c>
      <c r="F932" s="180"/>
      <c r="G932" s="181"/>
      <c r="M932" s="203">
        <v>0.22569444444444445</v>
      </c>
      <c r="O932" s="167"/>
    </row>
    <row r="933" spans="1:104" ht="12.75">
      <c r="A933" s="168">
        <v>312</v>
      </c>
      <c r="B933" s="169" t="s">
        <v>185</v>
      </c>
      <c r="C933" s="170" t="s">
        <v>186</v>
      </c>
      <c r="D933" s="171" t="s">
        <v>520</v>
      </c>
      <c r="E933" s="172">
        <v>25</v>
      </c>
      <c r="F933" s="172">
        <v>0</v>
      </c>
      <c r="G933" s="173">
        <f>E933*F933</f>
        <v>0</v>
      </c>
      <c r="O933" s="167">
        <v>2</v>
      </c>
      <c r="AA933" s="143">
        <v>3</v>
      </c>
      <c r="AB933" s="143">
        <v>9</v>
      </c>
      <c r="AC933" s="143">
        <v>34141303</v>
      </c>
      <c r="AZ933" s="143">
        <v>3</v>
      </c>
      <c r="BA933" s="143">
        <f>IF(AZ933=1,G933,0)</f>
        <v>0</v>
      </c>
      <c r="BB933" s="143">
        <f>IF(AZ933=2,G933,0)</f>
        <v>0</v>
      </c>
      <c r="BC933" s="143">
        <f>IF(AZ933=3,G933,0)</f>
        <v>0</v>
      </c>
      <c r="BD933" s="143">
        <f>IF(AZ933=4,G933,0)</f>
        <v>0</v>
      </c>
      <c r="BE933" s="143">
        <f>IF(AZ933=5,G933,0)</f>
        <v>0</v>
      </c>
      <c r="CA933" s="174">
        <v>3</v>
      </c>
      <c r="CB933" s="174">
        <v>9</v>
      </c>
      <c r="CZ933" s="143">
        <v>8E-05</v>
      </c>
    </row>
    <row r="934" spans="1:15" ht="12.75">
      <c r="A934" s="175"/>
      <c r="B934" s="178"/>
      <c r="C934" s="225" t="s">
        <v>82</v>
      </c>
      <c r="D934" s="226"/>
      <c r="E934" s="179">
        <v>0</v>
      </c>
      <c r="F934" s="180"/>
      <c r="G934" s="181"/>
      <c r="M934" s="177" t="s">
        <v>82</v>
      </c>
      <c r="O934" s="167"/>
    </row>
    <row r="935" spans="1:15" ht="12.75">
      <c r="A935" s="175"/>
      <c r="B935" s="178"/>
      <c r="C935" s="225" t="s">
        <v>128</v>
      </c>
      <c r="D935" s="226"/>
      <c r="E935" s="179">
        <v>25</v>
      </c>
      <c r="F935" s="180"/>
      <c r="G935" s="181"/>
      <c r="M935" s="203">
        <v>0.2673611111111111</v>
      </c>
      <c r="O935" s="167"/>
    </row>
    <row r="936" spans="1:104" ht="12.75">
      <c r="A936" s="168">
        <v>313</v>
      </c>
      <c r="B936" s="169" t="s">
        <v>187</v>
      </c>
      <c r="C936" s="170" t="s">
        <v>188</v>
      </c>
      <c r="D936" s="171" t="s">
        <v>415</v>
      </c>
      <c r="E936" s="172">
        <v>1</v>
      </c>
      <c r="F936" s="172">
        <v>0</v>
      </c>
      <c r="G936" s="173">
        <f>E936*F936</f>
        <v>0</v>
      </c>
      <c r="O936" s="167">
        <v>2</v>
      </c>
      <c r="AA936" s="143">
        <v>3</v>
      </c>
      <c r="AB936" s="143">
        <v>9</v>
      </c>
      <c r="AC936" s="143">
        <v>34531505</v>
      </c>
      <c r="AZ936" s="143">
        <v>3</v>
      </c>
      <c r="BA936" s="143">
        <f>IF(AZ936=1,G936,0)</f>
        <v>0</v>
      </c>
      <c r="BB936" s="143">
        <f>IF(AZ936=2,G936,0)</f>
        <v>0</v>
      </c>
      <c r="BC936" s="143">
        <f>IF(AZ936=3,G936,0)</f>
        <v>0</v>
      </c>
      <c r="BD936" s="143">
        <f>IF(AZ936=4,G936,0)</f>
        <v>0</v>
      </c>
      <c r="BE936" s="143">
        <f>IF(AZ936=5,G936,0)</f>
        <v>0</v>
      </c>
      <c r="CA936" s="174">
        <v>3</v>
      </c>
      <c r="CB936" s="174">
        <v>9</v>
      </c>
      <c r="CZ936" s="143">
        <v>1E-05</v>
      </c>
    </row>
    <row r="937" spans="1:15" ht="12.75">
      <c r="A937" s="175"/>
      <c r="B937" s="176"/>
      <c r="C937" s="227" t="s">
        <v>189</v>
      </c>
      <c r="D937" s="228"/>
      <c r="E937" s="228"/>
      <c r="F937" s="228"/>
      <c r="G937" s="229"/>
      <c r="L937" s="177" t="s">
        <v>189</v>
      </c>
      <c r="O937" s="167">
        <v>3</v>
      </c>
    </row>
    <row r="938" spans="1:15" ht="12.75">
      <c r="A938" s="175"/>
      <c r="B938" s="178"/>
      <c r="C938" s="225" t="s">
        <v>82</v>
      </c>
      <c r="D938" s="226"/>
      <c r="E938" s="179">
        <v>0</v>
      </c>
      <c r="F938" s="180"/>
      <c r="G938" s="181"/>
      <c r="M938" s="177" t="s">
        <v>82</v>
      </c>
      <c r="O938" s="167"/>
    </row>
    <row r="939" spans="1:15" ht="12.75">
      <c r="A939" s="175"/>
      <c r="B939" s="178"/>
      <c r="C939" s="225" t="s">
        <v>89</v>
      </c>
      <c r="D939" s="226"/>
      <c r="E939" s="179">
        <v>1</v>
      </c>
      <c r="F939" s="180"/>
      <c r="G939" s="181"/>
      <c r="M939" s="204">
        <v>1.0840277777777778</v>
      </c>
      <c r="O939" s="167"/>
    </row>
    <row r="940" spans="1:104" ht="12.75">
      <c r="A940" s="168">
        <v>314</v>
      </c>
      <c r="B940" s="169" t="s">
        <v>190</v>
      </c>
      <c r="C940" s="170" t="s">
        <v>191</v>
      </c>
      <c r="D940" s="171" t="s">
        <v>415</v>
      </c>
      <c r="E940" s="172">
        <v>3</v>
      </c>
      <c r="F940" s="172">
        <v>0</v>
      </c>
      <c r="G940" s="173">
        <f>E940*F940</f>
        <v>0</v>
      </c>
      <c r="O940" s="167">
        <v>2</v>
      </c>
      <c r="AA940" s="143">
        <v>3</v>
      </c>
      <c r="AB940" s="143">
        <v>9</v>
      </c>
      <c r="AC940" s="143">
        <v>34535400</v>
      </c>
      <c r="AZ940" s="143">
        <v>3</v>
      </c>
      <c r="BA940" s="143">
        <f>IF(AZ940=1,G940,0)</f>
        <v>0</v>
      </c>
      <c r="BB940" s="143">
        <f>IF(AZ940=2,G940,0)</f>
        <v>0</v>
      </c>
      <c r="BC940" s="143">
        <f>IF(AZ940=3,G940,0)</f>
        <v>0</v>
      </c>
      <c r="BD940" s="143">
        <f>IF(AZ940=4,G940,0)</f>
        <v>0</v>
      </c>
      <c r="BE940" s="143">
        <f>IF(AZ940=5,G940,0)</f>
        <v>0</v>
      </c>
      <c r="CA940" s="174">
        <v>3</v>
      </c>
      <c r="CB940" s="174">
        <v>9</v>
      </c>
      <c r="CZ940" s="143">
        <v>1E-05</v>
      </c>
    </row>
    <row r="941" spans="1:15" ht="12.75">
      <c r="A941" s="175"/>
      <c r="B941" s="178"/>
      <c r="C941" s="225" t="s">
        <v>82</v>
      </c>
      <c r="D941" s="226"/>
      <c r="E941" s="179">
        <v>0</v>
      </c>
      <c r="F941" s="180"/>
      <c r="G941" s="181"/>
      <c r="M941" s="177" t="s">
        <v>82</v>
      </c>
      <c r="O941" s="167"/>
    </row>
    <row r="942" spans="1:15" ht="12.75">
      <c r="A942" s="175"/>
      <c r="B942" s="178"/>
      <c r="C942" s="225" t="s">
        <v>83</v>
      </c>
      <c r="D942" s="226"/>
      <c r="E942" s="179">
        <v>3</v>
      </c>
      <c r="F942" s="180"/>
      <c r="G942" s="181"/>
      <c r="M942" s="203">
        <v>0.5854166666666667</v>
      </c>
      <c r="O942" s="167"/>
    </row>
    <row r="943" spans="1:104" ht="12.75">
      <c r="A943" s="168">
        <v>315</v>
      </c>
      <c r="B943" s="169" t="s">
        <v>192</v>
      </c>
      <c r="C943" s="170" t="s">
        <v>193</v>
      </c>
      <c r="D943" s="171" t="s">
        <v>415</v>
      </c>
      <c r="E943" s="172">
        <v>1</v>
      </c>
      <c r="F943" s="172">
        <v>0</v>
      </c>
      <c r="G943" s="173">
        <f>E943*F943</f>
        <v>0</v>
      </c>
      <c r="O943" s="167">
        <v>2</v>
      </c>
      <c r="AA943" s="143">
        <v>3</v>
      </c>
      <c r="AB943" s="143">
        <v>1</v>
      </c>
      <c r="AC943" s="143">
        <v>34535443</v>
      </c>
      <c r="AZ943" s="143">
        <v>3</v>
      </c>
      <c r="BA943" s="143">
        <f>IF(AZ943=1,G943,0)</f>
        <v>0</v>
      </c>
      <c r="BB943" s="143">
        <f>IF(AZ943=2,G943,0)</f>
        <v>0</v>
      </c>
      <c r="BC943" s="143">
        <f>IF(AZ943=3,G943,0)</f>
        <v>0</v>
      </c>
      <c r="BD943" s="143">
        <f>IF(AZ943=4,G943,0)</f>
        <v>0</v>
      </c>
      <c r="BE943" s="143">
        <f>IF(AZ943=5,G943,0)</f>
        <v>0</v>
      </c>
      <c r="CA943" s="174">
        <v>3</v>
      </c>
      <c r="CB943" s="174">
        <v>1</v>
      </c>
      <c r="CZ943" s="143">
        <v>5E-05</v>
      </c>
    </row>
    <row r="944" spans="1:15" ht="12.75">
      <c r="A944" s="175"/>
      <c r="B944" s="178"/>
      <c r="C944" s="225" t="s">
        <v>82</v>
      </c>
      <c r="D944" s="226"/>
      <c r="E944" s="179">
        <v>0</v>
      </c>
      <c r="F944" s="180"/>
      <c r="G944" s="181"/>
      <c r="M944" s="177" t="s">
        <v>82</v>
      </c>
      <c r="O944" s="167"/>
    </row>
    <row r="945" spans="1:15" ht="12.75">
      <c r="A945" s="175"/>
      <c r="B945" s="178"/>
      <c r="C945" s="225" t="s">
        <v>86</v>
      </c>
      <c r="D945" s="226"/>
      <c r="E945" s="179">
        <v>1</v>
      </c>
      <c r="F945" s="180"/>
      <c r="G945" s="181"/>
      <c r="M945" s="203">
        <v>0.6673611111111111</v>
      </c>
      <c r="O945" s="167"/>
    </row>
    <row r="946" spans="1:104" ht="12.75">
      <c r="A946" s="168">
        <v>316</v>
      </c>
      <c r="B946" s="169" t="s">
        <v>194</v>
      </c>
      <c r="C946" s="170" t="s">
        <v>195</v>
      </c>
      <c r="D946" s="171" t="s">
        <v>415</v>
      </c>
      <c r="E946" s="172">
        <v>14</v>
      </c>
      <c r="F946" s="172">
        <v>0</v>
      </c>
      <c r="G946" s="173">
        <f>E946*F946</f>
        <v>0</v>
      </c>
      <c r="O946" s="167">
        <v>2</v>
      </c>
      <c r="AA946" s="143">
        <v>3</v>
      </c>
      <c r="AB946" s="143">
        <v>9</v>
      </c>
      <c r="AC946" s="143">
        <v>34551365</v>
      </c>
      <c r="AZ946" s="143">
        <v>3</v>
      </c>
      <c r="BA946" s="143">
        <f>IF(AZ946=1,G946,0)</f>
        <v>0</v>
      </c>
      <c r="BB946" s="143">
        <f>IF(AZ946=2,G946,0)</f>
        <v>0</v>
      </c>
      <c r="BC946" s="143">
        <f>IF(AZ946=3,G946,0)</f>
        <v>0</v>
      </c>
      <c r="BD946" s="143">
        <f>IF(AZ946=4,G946,0)</f>
        <v>0</v>
      </c>
      <c r="BE946" s="143">
        <f>IF(AZ946=5,G946,0)</f>
        <v>0</v>
      </c>
      <c r="CA946" s="174">
        <v>3</v>
      </c>
      <c r="CB946" s="174">
        <v>9</v>
      </c>
      <c r="CZ946" s="143">
        <v>0.00012</v>
      </c>
    </row>
    <row r="947" spans="1:15" ht="12.75">
      <c r="A947" s="175"/>
      <c r="B947" s="176"/>
      <c r="C947" s="227" t="s">
        <v>196</v>
      </c>
      <c r="D947" s="228"/>
      <c r="E947" s="228"/>
      <c r="F947" s="228"/>
      <c r="G947" s="229"/>
      <c r="L947" s="177" t="s">
        <v>196</v>
      </c>
      <c r="O947" s="167">
        <v>3</v>
      </c>
    </row>
    <row r="948" spans="1:15" ht="12.75">
      <c r="A948" s="175"/>
      <c r="B948" s="178"/>
      <c r="C948" s="225" t="s">
        <v>82</v>
      </c>
      <c r="D948" s="226"/>
      <c r="E948" s="179">
        <v>0</v>
      </c>
      <c r="F948" s="180"/>
      <c r="G948" s="181"/>
      <c r="M948" s="177" t="s">
        <v>82</v>
      </c>
      <c r="O948" s="167"/>
    </row>
    <row r="949" spans="1:15" ht="12.75">
      <c r="A949" s="175"/>
      <c r="B949" s="178"/>
      <c r="C949" s="225" t="s">
        <v>92</v>
      </c>
      <c r="D949" s="226"/>
      <c r="E949" s="179">
        <v>14</v>
      </c>
      <c r="F949" s="180"/>
      <c r="G949" s="181"/>
      <c r="M949" s="204">
        <v>1.3430555555555557</v>
      </c>
      <c r="O949" s="167"/>
    </row>
    <row r="950" spans="1:104" ht="12.75">
      <c r="A950" s="168">
        <v>317</v>
      </c>
      <c r="B950" s="169" t="s">
        <v>197</v>
      </c>
      <c r="C950" s="170" t="s">
        <v>198</v>
      </c>
      <c r="D950" s="171" t="s">
        <v>415</v>
      </c>
      <c r="E950" s="172">
        <v>5</v>
      </c>
      <c r="F950" s="172">
        <v>0</v>
      </c>
      <c r="G950" s="173">
        <f>E950*F950</f>
        <v>0</v>
      </c>
      <c r="O950" s="167">
        <v>2</v>
      </c>
      <c r="AA950" s="143">
        <v>3</v>
      </c>
      <c r="AB950" s="143">
        <v>9</v>
      </c>
      <c r="AC950" s="143">
        <v>34551633</v>
      </c>
      <c r="AZ950" s="143">
        <v>3</v>
      </c>
      <c r="BA950" s="143">
        <f>IF(AZ950=1,G950,0)</f>
        <v>0</v>
      </c>
      <c r="BB950" s="143">
        <f>IF(AZ950=2,G950,0)</f>
        <v>0</v>
      </c>
      <c r="BC950" s="143">
        <f>IF(AZ950=3,G950,0)</f>
        <v>0</v>
      </c>
      <c r="BD950" s="143">
        <f>IF(AZ950=4,G950,0)</f>
        <v>0</v>
      </c>
      <c r="BE950" s="143">
        <f>IF(AZ950=5,G950,0)</f>
        <v>0</v>
      </c>
      <c r="CA950" s="174">
        <v>3</v>
      </c>
      <c r="CB950" s="174">
        <v>9</v>
      </c>
      <c r="CZ950" s="143">
        <v>1E-05</v>
      </c>
    </row>
    <row r="951" spans="1:15" ht="12.75">
      <c r="A951" s="175"/>
      <c r="B951" s="178"/>
      <c r="C951" s="225" t="s">
        <v>82</v>
      </c>
      <c r="D951" s="226"/>
      <c r="E951" s="179">
        <v>0</v>
      </c>
      <c r="F951" s="180"/>
      <c r="G951" s="181"/>
      <c r="M951" s="177" t="s">
        <v>82</v>
      </c>
      <c r="O951" s="167"/>
    </row>
    <row r="952" spans="1:15" ht="12.75">
      <c r="A952" s="175"/>
      <c r="B952" s="178"/>
      <c r="C952" s="225" t="s">
        <v>95</v>
      </c>
      <c r="D952" s="226"/>
      <c r="E952" s="179">
        <v>5</v>
      </c>
      <c r="F952" s="180"/>
      <c r="G952" s="181"/>
      <c r="M952" s="204">
        <v>1.3784722222222223</v>
      </c>
      <c r="O952" s="167"/>
    </row>
    <row r="953" spans="1:104" ht="12.75">
      <c r="A953" s="168">
        <v>318</v>
      </c>
      <c r="B953" s="169" t="s">
        <v>199</v>
      </c>
      <c r="C953" s="170" t="s">
        <v>200</v>
      </c>
      <c r="D953" s="171" t="s">
        <v>415</v>
      </c>
      <c r="E953" s="172">
        <v>17</v>
      </c>
      <c r="F953" s="172">
        <v>0</v>
      </c>
      <c r="G953" s="173">
        <f>E953*F953</f>
        <v>0</v>
      </c>
      <c r="O953" s="167">
        <v>2</v>
      </c>
      <c r="AA953" s="143">
        <v>3</v>
      </c>
      <c r="AB953" s="143">
        <v>0</v>
      </c>
      <c r="AC953" s="143">
        <v>34571521</v>
      </c>
      <c r="AZ953" s="143">
        <v>3</v>
      </c>
      <c r="BA953" s="143">
        <f>IF(AZ953=1,G953,0)</f>
        <v>0</v>
      </c>
      <c r="BB953" s="143">
        <f>IF(AZ953=2,G953,0)</f>
        <v>0</v>
      </c>
      <c r="BC953" s="143">
        <f>IF(AZ953=3,G953,0)</f>
        <v>0</v>
      </c>
      <c r="BD953" s="143">
        <f>IF(AZ953=4,G953,0)</f>
        <v>0</v>
      </c>
      <c r="BE953" s="143">
        <f>IF(AZ953=5,G953,0)</f>
        <v>0</v>
      </c>
      <c r="CA953" s="174">
        <v>3</v>
      </c>
      <c r="CB953" s="174">
        <v>0</v>
      </c>
      <c r="CZ953" s="143">
        <v>9E-05</v>
      </c>
    </row>
    <row r="954" spans="1:15" ht="12.75">
      <c r="A954" s="175"/>
      <c r="B954" s="176"/>
      <c r="C954" s="227" t="s">
        <v>201</v>
      </c>
      <c r="D954" s="228"/>
      <c r="E954" s="228"/>
      <c r="F954" s="228"/>
      <c r="G954" s="229"/>
      <c r="L954" s="177" t="s">
        <v>201</v>
      </c>
      <c r="O954" s="167">
        <v>3</v>
      </c>
    </row>
    <row r="955" spans="1:15" ht="12.75">
      <c r="A955" s="175"/>
      <c r="B955" s="178"/>
      <c r="C955" s="225" t="s">
        <v>72</v>
      </c>
      <c r="D955" s="226"/>
      <c r="E955" s="179">
        <v>17</v>
      </c>
      <c r="F955" s="180"/>
      <c r="G955" s="181"/>
      <c r="M955" s="177">
        <v>17</v>
      </c>
      <c r="O955" s="167"/>
    </row>
    <row r="956" spans="1:104" ht="12.75">
      <c r="A956" s="168">
        <v>319</v>
      </c>
      <c r="B956" s="169" t="s">
        <v>202</v>
      </c>
      <c r="C956" s="170" t="s">
        <v>203</v>
      </c>
      <c r="D956" s="171" t="s">
        <v>415</v>
      </c>
      <c r="E956" s="172">
        <v>2</v>
      </c>
      <c r="F956" s="172">
        <v>0</v>
      </c>
      <c r="G956" s="173">
        <f>E956*F956</f>
        <v>0</v>
      </c>
      <c r="O956" s="167">
        <v>2</v>
      </c>
      <c r="AA956" s="143">
        <v>3</v>
      </c>
      <c r="AB956" s="143">
        <v>0</v>
      </c>
      <c r="AC956" s="143">
        <v>34814118</v>
      </c>
      <c r="AZ956" s="143">
        <v>3</v>
      </c>
      <c r="BA956" s="143">
        <f>IF(AZ956=1,G956,0)</f>
        <v>0</v>
      </c>
      <c r="BB956" s="143">
        <f>IF(AZ956=2,G956,0)</f>
        <v>0</v>
      </c>
      <c r="BC956" s="143">
        <f>IF(AZ956=3,G956,0)</f>
        <v>0</v>
      </c>
      <c r="BD956" s="143">
        <f>IF(AZ956=4,G956,0)</f>
        <v>0</v>
      </c>
      <c r="BE956" s="143">
        <f>IF(AZ956=5,G956,0)</f>
        <v>0</v>
      </c>
      <c r="CA956" s="174">
        <v>3</v>
      </c>
      <c r="CB956" s="174">
        <v>0</v>
      </c>
      <c r="CZ956" s="143">
        <v>0.006</v>
      </c>
    </row>
    <row r="957" spans="1:15" ht="12.75">
      <c r="A957" s="175"/>
      <c r="B957" s="176"/>
      <c r="C957" s="227" t="s">
        <v>204</v>
      </c>
      <c r="D957" s="228"/>
      <c r="E957" s="228"/>
      <c r="F957" s="228"/>
      <c r="G957" s="229"/>
      <c r="L957" s="177" t="s">
        <v>204</v>
      </c>
      <c r="O957" s="167">
        <v>3</v>
      </c>
    </row>
    <row r="958" spans="1:15" ht="12.75">
      <c r="A958" s="175"/>
      <c r="B958" s="178"/>
      <c r="C958" s="225" t="s">
        <v>82</v>
      </c>
      <c r="D958" s="226"/>
      <c r="E958" s="179">
        <v>0</v>
      </c>
      <c r="F958" s="180"/>
      <c r="G958" s="181"/>
      <c r="M958" s="177" t="s">
        <v>82</v>
      </c>
      <c r="O958" s="167"/>
    </row>
    <row r="959" spans="1:15" ht="12.75">
      <c r="A959" s="175"/>
      <c r="B959" s="178"/>
      <c r="C959" s="225" t="s">
        <v>101</v>
      </c>
      <c r="D959" s="226"/>
      <c r="E959" s="179">
        <v>2</v>
      </c>
      <c r="F959" s="180"/>
      <c r="G959" s="181"/>
      <c r="M959" s="204">
        <v>1.2097222222222224</v>
      </c>
      <c r="O959" s="167"/>
    </row>
    <row r="960" spans="1:104" ht="12.75">
      <c r="A960" s="168">
        <v>320</v>
      </c>
      <c r="B960" s="169" t="s">
        <v>205</v>
      </c>
      <c r="C960" s="170" t="s">
        <v>206</v>
      </c>
      <c r="D960" s="171" t="s">
        <v>415</v>
      </c>
      <c r="E960" s="172">
        <v>2</v>
      </c>
      <c r="F960" s="172">
        <v>0</v>
      </c>
      <c r="G960" s="173">
        <f>E960*F960</f>
        <v>0</v>
      </c>
      <c r="O960" s="167">
        <v>2</v>
      </c>
      <c r="AA960" s="143">
        <v>3</v>
      </c>
      <c r="AB960" s="143">
        <v>0</v>
      </c>
      <c r="AC960" s="143">
        <v>34814119</v>
      </c>
      <c r="AZ960" s="143">
        <v>3</v>
      </c>
      <c r="BA960" s="143">
        <f>IF(AZ960=1,G960,0)</f>
        <v>0</v>
      </c>
      <c r="BB960" s="143">
        <f>IF(AZ960=2,G960,0)</f>
        <v>0</v>
      </c>
      <c r="BC960" s="143">
        <f>IF(AZ960=3,G960,0)</f>
        <v>0</v>
      </c>
      <c r="BD960" s="143">
        <f>IF(AZ960=4,G960,0)</f>
        <v>0</v>
      </c>
      <c r="BE960" s="143">
        <f>IF(AZ960=5,G960,0)</f>
        <v>0</v>
      </c>
      <c r="CA960" s="174">
        <v>3</v>
      </c>
      <c r="CB960" s="174">
        <v>0</v>
      </c>
      <c r="CZ960" s="143">
        <v>0.007</v>
      </c>
    </row>
    <row r="961" spans="1:15" ht="12.75">
      <c r="A961" s="175"/>
      <c r="B961" s="176"/>
      <c r="C961" s="227" t="s">
        <v>204</v>
      </c>
      <c r="D961" s="228"/>
      <c r="E961" s="228"/>
      <c r="F961" s="228"/>
      <c r="G961" s="229"/>
      <c r="L961" s="177" t="s">
        <v>204</v>
      </c>
      <c r="O961" s="167">
        <v>3</v>
      </c>
    </row>
    <row r="962" spans="1:15" ht="12.75">
      <c r="A962" s="175"/>
      <c r="B962" s="178"/>
      <c r="C962" s="225" t="s">
        <v>82</v>
      </c>
      <c r="D962" s="226"/>
      <c r="E962" s="179">
        <v>0</v>
      </c>
      <c r="F962" s="180"/>
      <c r="G962" s="181"/>
      <c r="M962" s="177" t="s">
        <v>82</v>
      </c>
      <c r="O962" s="167"/>
    </row>
    <row r="963" spans="1:15" ht="12.75">
      <c r="A963" s="175"/>
      <c r="B963" s="178"/>
      <c r="C963" s="225" t="s">
        <v>101</v>
      </c>
      <c r="D963" s="226"/>
      <c r="E963" s="179">
        <v>2</v>
      </c>
      <c r="F963" s="180"/>
      <c r="G963" s="181"/>
      <c r="M963" s="204">
        <v>1.2097222222222224</v>
      </c>
      <c r="O963" s="167"/>
    </row>
    <row r="964" spans="1:104" ht="12.75">
      <c r="A964" s="168">
        <v>321</v>
      </c>
      <c r="B964" s="169" t="s">
        <v>207</v>
      </c>
      <c r="C964" s="170" t="s">
        <v>208</v>
      </c>
      <c r="D964" s="171" t="s">
        <v>415</v>
      </c>
      <c r="E964" s="172">
        <v>2</v>
      </c>
      <c r="F964" s="172">
        <v>0</v>
      </c>
      <c r="G964" s="173">
        <f>E964*F964</f>
        <v>0</v>
      </c>
      <c r="O964" s="167">
        <v>2</v>
      </c>
      <c r="AA964" s="143">
        <v>3</v>
      </c>
      <c r="AB964" s="143">
        <v>9</v>
      </c>
      <c r="AC964" s="143">
        <v>34814125</v>
      </c>
      <c r="AZ964" s="143">
        <v>3</v>
      </c>
      <c r="BA964" s="143">
        <f>IF(AZ964=1,G964,0)</f>
        <v>0</v>
      </c>
      <c r="BB964" s="143">
        <f>IF(AZ964=2,G964,0)</f>
        <v>0</v>
      </c>
      <c r="BC964" s="143">
        <f>IF(AZ964=3,G964,0)</f>
        <v>0</v>
      </c>
      <c r="BD964" s="143">
        <f>IF(AZ964=4,G964,0)</f>
        <v>0</v>
      </c>
      <c r="BE964" s="143">
        <f>IF(AZ964=5,G964,0)</f>
        <v>0</v>
      </c>
      <c r="CA964" s="174">
        <v>3</v>
      </c>
      <c r="CB964" s="174">
        <v>9</v>
      </c>
      <c r="CZ964" s="143">
        <v>0.0054</v>
      </c>
    </row>
    <row r="965" spans="1:15" ht="12.75">
      <c r="A965" s="175"/>
      <c r="B965" s="176"/>
      <c r="C965" s="227" t="s">
        <v>204</v>
      </c>
      <c r="D965" s="228"/>
      <c r="E965" s="228"/>
      <c r="F965" s="228"/>
      <c r="G965" s="229"/>
      <c r="L965" s="177" t="s">
        <v>204</v>
      </c>
      <c r="O965" s="167">
        <v>3</v>
      </c>
    </row>
    <row r="966" spans="1:15" ht="12.75">
      <c r="A966" s="175"/>
      <c r="B966" s="178"/>
      <c r="C966" s="225" t="s">
        <v>82</v>
      </c>
      <c r="D966" s="226"/>
      <c r="E966" s="179">
        <v>0</v>
      </c>
      <c r="F966" s="180"/>
      <c r="G966" s="181"/>
      <c r="M966" s="177" t="s">
        <v>82</v>
      </c>
      <c r="O966" s="167"/>
    </row>
    <row r="967" spans="1:15" ht="12.75">
      <c r="A967" s="175"/>
      <c r="B967" s="178"/>
      <c r="C967" s="225" t="s">
        <v>105</v>
      </c>
      <c r="D967" s="226"/>
      <c r="E967" s="179">
        <v>2</v>
      </c>
      <c r="F967" s="180"/>
      <c r="G967" s="181"/>
      <c r="M967" s="204">
        <v>1.1263888888888889</v>
      </c>
      <c r="O967" s="167"/>
    </row>
    <row r="968" spans="1:104" ht="12.75">
      <c r="A968" s="168">
        <v>322</v>
      </c>
      <c r="B968" s="169" t="s">
        <v>209</v>
      </c>
      <c r="C968" s="170" t="s">
        <v>210</v>
      </c>
      <c r="D968" s="171" t="s">
        <v>415</v>
      </c>
      <c r="E968" s="172">
        <v>1</v>
      </c>
      <c r="F968" s="172">
        <v>0</v>
      </c>
      <c r="G968" s="173">
        <f>E968*F968</f>
        <v>0</v>
      </c>
      <c r="O968" s="167">
        <v>2</v>
      </c>
      <c r="AA968" s="143">
        <v>3</v>
      </c>
      <c r="AB968" s="143">
        <v>9</v>
      </c>
      <c r="AC968" s="143">
        <v>348284382</v>
      </c>
      <c r="AZ968" s="143">
        <v>3</v>
      </c>
      <c r="BA968" s="143">
        <f>IF(AZ968=1,G968,0)</f>
        <v>0</v>
      </c>
      <c r="BB968" s="143">
        <f>IF(AZ968=2,G968,0)</f>
        <v>0</v>
      </c>
      <c r="BC968" s="143">
        <f>IF(AZ968=3,G968,0)</f>
        <v>0</v>
      </c>
      <c r="BD968" s="143">
        <f>IF(AZ968=4,G968,0)</f>
        <v>0</v>
      </c>
      <c r="BE968" s="143">
        <f>IF(AZ968=5,G968,0)</f>
        <v>0</v>
      </c>
      <c r="CA968" s="174">
        <v>3</v>
      </c>
      <c r="CB968" s="174">
        <v>9</v>
      </c>
      <c r="CZ968" s="143">
        <v>0.0011</v>
      </c>
    </row>
    <row r="969" spans="1:15" ht="12.75">
      <c r="A969" s="175"/>
      <c r="B969" s="178"/>
      <c r="C969" s="225" t="s">
        <v>82</v>
      </c>
      <c r="D969" s="226"/>
      <c r="E969" s="179">
        <v>0</v>
      </c>
      <c r="F969" s="180"/>
      <c r="G969" s="181"/>
      <c r="M969" s="177" t="s">
        <v>82</v>
      </c>
      <c r="O969" s="167"/>
    </row>
    <row r="970" spans="1:15" ht="12.75">
      <c r="A970" s="175"/>
      <c r="B970" s="178"/>
      <c r="C970" s="225" t="s">
        <v>98</v>
      </c>
      <c r="D970" s="226"/>
      <c r="E970" s="179">
        <v>1</v>
      </c>
      <c r="F970" s="180"/>
      <c r="G970" s="181"/>
      <c r="M970" s="204">
        <v>1.2506944444444443</v>
      </c>
      <c r="O970" s="167"/>
    </row>
    <row r="971" spans="1:104" ht="12.75">
      <c r="A971" s="168">
        <v>323</v>
      </c>
      <c r="B971" s="169" t="s">
        <v>211</v>
      </c>
      <c r="C971" s="170" t="s">
        <v>212</v>
      </c>
      <c r="D971" s="171" t="s">
        <v>415</v>
      </c>
      <c r="E971" s="172">
        <v>3</v>
      </c>
      <c r="F971" s="172">
        <v>0</v>
      </c>
      <c r="G971" s="173">
        <f>E971*F971</f>
        <v>0</v>
      </c>
      <c r="O971" s="167">
        <v>2</v>
      </c>
      <c r="AA971" s="143">
        <v>3</v>
      </c>
      <c r="AB971" s="143">
        <v>9</v>
      </c>
      <c r="AC971" s="143">
        <v>35441830</v>
      </c>
      <c r="AZ971" s="143">
        <v>3</v>
      </c>
      <c r="BA971" s="143">
        <f>IF(AZ971=1,G971,0)</f>
        <v>0</v>
      </c>
      <c r="BB971" s="143">
        <f>IF(AZ971=2,G971,0)</f>
        <v>0</v>
      </c>
      <c r="BC971" s="143">
        <f>IF(AZ971=3,G971,0)</f>
        <v>0</v>
      </c>
      <c r="BD971" s="143">
        <f>IF(AZ971=4,G971,0)</f>
        <v>0</v>
      </c>
      <c r="BE971" s="143">
        <f>IF(AZ971=5,G971,0)</f>
        <v>0</v>
      </c>
      <c r="CA971" s="174">
        <v>3</v>
      </c>
      <c r="CB971" s="174">
        <v>9</v>
      </c>
      <c r="CZ971" s="143">
        <v>0.003</v>
      </c>
    </row>
    <row r="972" spans="1:15" ht="12.75">
      <c r="A972" s="175"/>
      <c r="B972" s="176"/>
      <c r="C972" s="227" t="s">
        <v>124</v>
      </c>
      <c r="D972" s="228"/>
      <c r="E972" s="228"/>
      <c r="F972" s="228"/>
      <c r="G972" s="229"/>
      <c r="L972" s="177" t="s">
        <v>124</v>
      </c>
      <c r="O972" s="167">
        <v>3</v>
      </c>
    </row>
    <row r="973" spans="1:15" ht="12.75">
      <c r="A973" s="175"/>
      <c r="B973" s="178"/>
      <c r="C973" s="225" t="s">
        <v>411</v>
      </c>
      <c r="D973" s="226"/>
      <c r="E973" s="179">
        <v>3</v>
      </c>
      <c r="F973" s="180"/>
      <c r="G973" s="181"/>
      <c r="M973" s="177">
        <v>3</v>
      </c>
      <c r="O973" s="167"/>
    </row>
    <row r="974" spans="1:104" ht="12.75">
      <c r="A974" s="168">
        <v>324</v>
      </c>
      <c r="B974" s="169" t="s">
        <v>213</v>
      </c>
      <c r="C974" s="170" t="s">
        <v>214</v>
      </c>
      <c r="D974" s="171" t="s">
        <v>415</v>
      </c>
      <c r="E974" s="172">
        <v>3</v>
      </c>
      <c r="F974" s="172">
        <v>0</v>
      </c>
      <c r="G974" s="173">
        <f>E974*F974</f>
        <v>0</v>
      </c>
      <c r="O974" s="167">
        <v>2</v>
      </c>
      <c r="AA974" s="143">
        <v>3</v>
      </c>
      <c r="AB974" s="143">
        <v>9</v>
      </c>
      <c r="AC974" s="143">
        <v>35441846</v>
      </c>
      <c r="AZ974" s="143">
        <v>3</v>
      </c>
      <c r="BA974" s="143">
        <f>IF(AZ974=1,G974,0)</f>
        <v>0</v>
      </c>
      <c r="BB974" s="143">
        <f>IF(AZ974=2,G974,0)</f>
        <v>0</v>
      </c>
      <c r="BC974" s="143">
        <f>IF(AZ974=3,G974,0)</f>
        <v>0</v>
      </c>
      <c r="BD974" s="143">
        <f>IF(AZ974=4,G974,0)</f>
        <v>0</v>
      </c>
      <c r="BE974" s="143">
        <f>IF(AZ974=5,G974,0)</f>
        <v>0</v>
      </c>
      <c r="CA974" s="174">
        <v>3</v>
      </c>
      <c r="CB974" s="174">
        <v>9</v>
      </c>
      <c r="CZ974" s="143">
        <v>0</v>
      </c>
    </row>
    <row r="975" spans="1:15" ht="12.75">
      <c r="A975" s="175"/>
      <c r="B975" s="178"/>
      <c r="C975" s="225" t="s">
        <v>82</v>
      </c>
      <c r="D975" s="226"/>
      <c r="E975" s="179">
        <v>0</v>
      </c>
      <c r="F975" s="180"/>
      <c r="G975" s="181"/>
      <c r="M975" s="177" t="s">
        <v>82</v>
      </c>
      <c r="O975" s="167"/>
    </row>
    <row r="976" spans="1:15" ht="12.75">
      <c r="A976" s="175"/>
      <c r="B976" s="178"/>
      <c r="C976" s="225" t="s">
        <v>79</v>
      </c>
      <c r="D976" s="226"/>
      <c r="E976" s="179">
        <v>3</v>
      </c>
      <c r="F976" s="180"/>
      <c r="G976" s="181"/>
      <c r="M976" s="203">
        <v>0.8354166666666667</v>
      </c>
      <c r="O976" s="167"/>
    </row>
    <row r="977" spans="1:104" ht="12.75">
      <c r="A977" s="168">
        <v>325</v>
      </c>
      <c r="B977" s="169" t="s">
        <v>215</v>
      </c>
      <c r="C977" s="170" t="s">
        <v>216</v>
      </c>
      <c r="D977" s="171" t="s">
        <v>415</v>
      </c>
      <c r="E977" s="172">
        <v>1</v>
      </c>
      <c r="F977" s="172">
        <v>0</v>
      </c>
      <c r="G977" s="173">
        <f>E977*F977</f>
        <v>0</v>
      </c>
      <c r="O977" s="167">
        <v>2</v>
      </c>
      <c r="AA977" s="143">
        <v>3</v>
      </c>
      <c r="AB977" s="143">
        <v>9</v>
      </c>
      <c r="AC977" s="143">
        <v>35441875</v>
      </c>
      <c r="AZ977" s="143">
        <v>3</v>
      </c>
      <c r="BA977" s="143">
        <f>IF(AZ977=1,G977,0)</f>
        <v>0</v>
      </c>
      <c r="BB977" s="143">
        <f>IF(AZ977=2,G977,0)</f>
        <v>0</v>
      </c>
      <c r="BC977" s="143">
        <f>IF(AZ977=3,G977,0)</f>
        <v>0</v>
      </c>
      <c r="BD977" s="143">
        <f>IF(AZ977=4,G977,0)</f>
        <v>0</v>
      </c>
      <c r="BE977" s="143">
        <f>IF(AZ977=5,G977,0)</f>
        <v>0</v>
      </c>
      <c r="CA977" s="174">
        <v>3</v>
      </c>
      <c r="CB977" s="174">
        <v>9</v>
      </c>
      <c r="CZ977" s="143">
        <v>0.00022</v>
      </c>
    </row>
    <row r="978" spans="1:15" ht="12.75">
      <c r="A978" s="175"/>
      <c r="B978" s="178"/>
      <c r="C978" s="225" t="s">
        <v>82</v>
      </c>
      <c r="D978" s="226"/>
      <c r="E978" s="179">
        <v>0</v>
      </c>
      <c r="F978" s="180"/>
      <c r="G978" s="181"/>
      <c r="M978" s="177" t="s">
        <v>82</v>
      </c>
      <c r="O978" s="167"/>
    </row>
    <row r="979" spans="1:15" ht="12.75">
      <c r="A979" s="175"/>
      <c r="B979" s="178"/>
      <c r="C979" s="225" t="s">
        <v>121</v>
      </c>
      <c r="D979" s="226"/>
      <c r="E979" s="179">
        <v>1</v>
      </c>
      <c r="F979" s="180"/>
      <c r="G979" s="181"/>
      <c r="M979" s="177" t="s">
        <v>121</v>
      </c>
      <c r="O979" s="167"/>
    </row>
    <row r="980" spans="1:104" ht="12.75">
      <c r="A980" s="168">
        <v>326</v>
      </c>
      <c r="B980" s="169" t="s">
        <v>217</v>
      </c>
      <c r="C980" s="170" t="s">
        <v>218</v>
      </c>
      <c r="D980" s="171" t="s">
        <v>415</v>
      </c>
      <c r="E980" s="172">
        <v>5</v>
      </c>
      <c r="F980" s="172">
        <v>0</v>
      </c>
      <c r="G980" s="173">
        <f>E980*F980</f>
        <v>0</v>
      </c>
      <c r="O980" s="167">
        <v>2</v>
      </c>
      <c r="AA980" s="143">
        <v>3</v>
      </c>
      <c r="AB980" s="143">
        <v>0</v>
      </c>
      <c r="AC980" s="143">
        <v>35441885</v>
      </c>
      <c r="AZ980" s="143">
        <v>3</v>
      </c>
      <c r="BA980" s="143">
        <f>IF(AZ980=1,G980,0)</f>
        <v>0</v>
      </c>
      <c r="BB980" s="143">
        <f>IF(AZ980=2,G980,0)</f>
        <v>0</v>
      </c>
      <c r="BC980" s="143">
        <f>IF(AZ980=3,G980,0)</f>
        <v>0</v>
      </c>
      <c r="BD980" s="143">
        <f>IF(AZ980=4,G980,0)</f>
        <v>0</v>
      </c>
      <c r="BE980" s="143">
        <f>IF(AZ980=5,G980,0)</f>
        <v>0</v>
      </c>
      <c r="CA980" s="174">
        <v>3</v>
      </c>
      <c r="CB980" s="174">
        <v>0</v>
      </c>
      <c r="CZ980" s="143">
        <v>0.00011</v>
      </c>
    </row>
    <row r="981" spans="1:15" ht="12.75">
      <c r="A981" s="175"/>
      <c r="B981" s="178"/>
      <c r="C981" s="225" t="s">
        <v>82</v>
      </c>
      <c r="D981" s="226"/>
      <c r="E981" s="179">
        <v>0</v>
      </c>
      <c r="F981" s="180"/>
      <c r="G981" s="181"/>
      <c r="M981" s="177" t="s">
        <v>82</v>
      </c>
      <c r="O981" s="167"/>
    </row>
    <row r="982" spans="1:15" ht="12.75">
      <c r="A982" s="175"/>
      <c r="B982" s="178"/>
      <c r="C982" s="225" t="s">
        <v>118</v>
      </c>
      <c r="D982" s="226"/>
      <c r="E982" s="179">
        <v>5</v>
      </c>
      <c r="F982" s="180"/>
      <c r="G982" s="181"/>
      <c r="M982" s="177" t="s">
        <v>118</v>
      </c>
      <c r="O982" s="167"/>
    </row>
    <row r="983" spans="1:104" ht="12.75">
      <c r="A983" s="168">
        <v>327</v>
      </c>
      <c r="B983" s="169" t="s">
        <v>219</v>
      </c>
      <c r="C983" s="170" t="s">
        <v>220</v>
      </c>
      <c r="D983" s="171" t="s">
        <v>415</v>
      </c>
      <c r="E983" s="172">
        <v>4</v>
      </c>
      <c r="F983" s="172">
        <v>0</v>
      </c>
      <c r="G983" s="173">
        <f>E983*F983</f>
        <v>0</v>
      </c>
      <c r="O983" s="167">
        <v>2</v>
      </c>
      <c r="AA983" s="143">
        <v>3</v>
      </c>
      <c r="AB983" s="143">
        <v>0</v>
      </c>
      <c r="AC983" s="143">
        <v>35441905</v>
      </c>
      <c r="AZ983" s="143">
        <v>3</v>
      </c>
      <c r="BA983" s="143">
        <f>IF(AZ983=1,G983,0)</f>
        <v>0</v>
      </c>
      <c r="BB983" s="143">
        <f>IF(AZ983=2,G983,0)</f>
        <v>0</v>
      </c>
      <c r="BC983" s="143">
        <f>IF(AZ983=3,G983,0)</f>
        <v>0</v>
      </c>
      <c r="BD983" s="143">
        <f>IF(AZ983=4,G983,0)</f>
        <v>0</v>
      </c>
      <c r="BE983" s="143">
        <f>IF(AZ983=5,G983,0)</f>
        <v>0</v>
      </c>
      <c r="CA983" s="174">
        <v>3</v>
      </c>
      <c r="CB983" s="174">
        <v>0</v>
      </c>
      <c r="CZ983" s="143">
        <v>0.00028</v>
      </c>
    </row>
    <row r="984" spans="1:15" ht="12.75">
      <c r="A984" s="175"/>
      <c r="B984" s="178"/>
      <c r="C984" s="225" t="s">
        <v>82</v>
      </c>
      <c r="D984" s="226"/>
      <c r="E984" s="179">
        <v>0</v>
      </c>
      <c r="F984" s="180"/>
      <c r="G984" s="181"/>
      <c r="M984" s="177" t="s">
        <v>82</v>
      </c>
      <c r="O984" s="167"/>
    </row>
    <row r="985" spans="1:15" ht="12.75">
      <c r="A985" s="175"/>
      <c r="B985" s="178"/>
      <c r="C985" s="225" t="s">
        <v>116</v>
      </c>
      <c r="D985" s="226"/>
      <c r="E985" s="179">
        <v>4</v>
      </c>
      <c r="F985" s="180"/>
      <c r="G985" s="181"/>
      <c r="M985" s="177" t="s">
        <v>116</v>
      </c>
      <c r="O985" s="167"/>
    </row>
    <row r="986" spans="1:104" ht="12.75">
      <c r="A986" s="168">
        <v>328</v>
      </c>
      <c r="B986" s="169" t="s">
        <v>221</v>
      </c>
      <c r="C986" s="170" t="s">
        <v>222</v>
      </c>
      <c r="D986" s="171" t="s">
        <v>415</v>
      </c>
      <c r="E986" s="172">
        <v>3</v>
      </c>
      <c r="F986" s="172">
        <v>0</v>
      </c>
      <c r="G986" s="173">
        <f>E986*F986</f>
        <v>0</v>
      </c>
      <c r="O986" s="167">
        <v>2</v>
      </c>
      <c r="AA986" s="143">
        <v>3</v>
      </c>
      <c r="AB986" s="143">
        <v>0</v>
      </c>
      <c r="AC986" s="143">
        <v>35441925</v>
      </c>
      <c r="AZ986" s="143">
        <v>3</v>
      </c>
      <c r="BA986" s="143">
        <f>IF(AZ986=1,G986,0)</f>
        <v>0</v>
      </c>
      <c r="BB986" s="143">
        <f>IF(AZ986=2,G986,0)</f>
        <v>0</v>
      </c>
      <c r="BC986" s="143">
        <f>IF(AZ986=3,G986,0)</f>
        <v>0</v>
      </c>
      <c r="BD986" s="143">
        <f>IF(AZ986=4,G986,0)</f>
        <v>0</v>
      </c>
      <c r="BE986" s="143">
        <f>IF(AZ986=5,G986,0)</f>
        <v>0</v>
      </c>
      <c r="CA986" s="174">
        <v>3</v>
      </c>
      <c r="CB986" s="174">
        <v>0</v>
      </c>
      <c r="CZ986" s="143">
        <v>0.0002</v>
      </c>
    </row>
    <row r="987" spans="1:15" ht="12.75">
      <c r="A987" s="175"/>
      <c r="B987" s="178"/>
      <c r="C987" s="225" t="s">
        <v>82</v>
      </c>
      <c r="D987" s="226"/>
      <c r="E987" s="179">
        <v>0</v>
      </c>
      <c r="F987" s="180"/>
      <c r="G987" s="181"/>
      <c r="M987" s="177" t="s">
        <v>82</v>
      </c>
      <c r="O987" s="167"/>
    </row>
    <row r="988" spans="1:15" ht="12.75">
      <c r="A988" s="175"/>
      <c r="B988" s="178"/>
      <c r="C988" s="225" t="s">
        <v>117</v>
      </c>
      <c r="D988" s="226"/>
      <c r="E988" s="179">
        <v>3</v>
      </c>
      <c r="F988" s="180"/>
      <c r="G988" s="181"/>
      <c r="M988" s="177" t="s">
        <v>117</v>
      </c>
      <c r="O988" s="167"/>
    </row>
    <row r="989" spans="1:104" ht="12.75">
      <c r="A989" s="168">
        <v>329</v>
      </c>
      <c r="B989" s="169" t="s">
        <v>223</v>
      </c>
      <c r="C989" s="170" t="s">
        <v>224</v>
      </c>
      <c r="D989" s="171" t="s">
        <v>415</v>
      </c>
      <c r="E989" s="172">
        <v>30</v>
      </c>
      <c r="F989" s="172">
        <v>0</v>
      </c>
      <c r="G989" s="173">
        <f>E989*F989</f>
        <v>0</v>
      </c>
      <c r="O989" s="167">
        <v>2</v>
      </c>
      <c r="AA989" s="143">
        <v>3</v>
      </c>
      <c r="AB989" s="143">
        <v>0</v>
      </c>
      <c r="AC989" s="143">
        <v>35444145</v>
      </c>
      <c r="AZ989" s="143">
        <v>3</v>
      </c>
      <c r="BA989" s="143">
        <f>IF(AZ989=1,G989,0)</f>
        <v>0</v>
      </c>
      <c r="BB989" s="143">
        <f>IF(AZ989=2,G989,0)</f>
        <v>0</v>
      </c>
      <c r="BC989" s="143">
        <f>IF(AZ989=3,G989,0)</f>
        <v>0</v>
      </c>
      <c r="BD989" s="143">
        <f>IF(AZ989=4,G989,0)</f>
        <v>0</v>
      </c>
      <c r="BE989" s="143">
        <f>IF(AZ989=5,G989,0)</f>
        <v>0</v>
      </c>
      <c r="CA989" s="174">
        <v>3</v>
      </c>
      <c r="CB989" s="174">
        <v>0</v>
      </c>
      <c r="CZ989" s="143">
        <v>0.00029</v>
      </c>
    </row>
    <row r="990" spans="1:15" ht="12.75">
      <c r="A990" s="175"/>
      <c r="B990" s="178"/>
      <c r="C990" s="225" t="s">
        <v>82</v>
      </c>
      <c r="D990" s="226"/>
      <c r="E990" s="179">
        <v>0</v>
      </c>
      <c r="F990" s="180"/>
      <c r="G990" s="181"/>
      <c r="M990" s="177" t="s">
        <v>82</v>
      </c>
      <c r="O990" s="167"/>
    </row>
    <row r="991" spans="1:15" ht="12.75">
      <c r="A991" s="175"/>
      <c r="B991" s="178"/>
      <c r="C991" s="225" t="s">
        <v>225</v>
      </c>
      <c r="D991" s="226"/>
      <c r="E991" s="179">
        <v>30</v>
      </c>
      <c r="F991" s="180"/>
      <c r="G991" s="181"/>
      <c r="M991" s="204">
        <v>1.0208333333333333</v>
      </c>
      <c r="O991" s="167"/>
    </row>
    <row r="992" spans="1:104" ht="12.75">
      <c r="A992" s="168">
        <v>330</v>
      </c>
      <c r="B992" s="169" t="s">
        <v>226</v>
      </c>
      <c r="C992" s="170" t="s">
        <v>227</v>
      </c>
      <c r="D992" s="171" t="s">
        <v>415</v>
      </c>
      <c r="E992" s="172">
        <v>30</v>
      </c>
      <c r="F992" s="172">
        <v>0</v>
      </c>
      <c r="G992" s="173">
        <f>E992*F992</f>
        <v>0</v>
      </c>
      <c r="O992" s="167">
        <v>2</v>
      </c>
      <c r="AA992" s="143">
        <v>3</v>
      </c>
      <c r="AB992" s="143">
        <v>0</v>
      </c>
      <c r="AC992" s="143">
        <v>35444147</v>
      </c>
      <c r="AZ992" s="143">
        <v>3</v>
      </c>
      <c r="BA992" s="143">
        <f>IF(AZ992=1,G992,0)</f>
        <v>0</v>
      </c>
      <c r="BB992" s="143">
        <f>IF(AZ992=2,G992,0)</f>
        <v>0</v>
      </c>
      <c r="BC992" s="143">
        <f>IF(AZ992=3,G992,0)</f>
        <v>0</v>
      </c>
      <c r="BD992" s="143">
        <f>IF(AZ992=4,G992,0)</f>
        <v>0</v>
      </c>
      <c r="BE992" s="143">
        <f>IF(AZ992=5,G992,0)</f>
        <v>0</v>
      </c>
      <c r="CA992" s="174">
        <v>3</v>
      </c>
      <c r="CB992" s="174">
        <v>0</v>
      </c>
      <c r="CZ992" s="143">
        <v>0.00022</v>
      </c>
    </row>
    <row r="993" spans="1:15" ht="12.75">
      <c r="A993" s="175"/>
      <c r="B993" s="178"/>
      <c r="C993" s="225" t="s">
        <v>82</v>
      </c>
      <c r="D993" s="226"/>
      <c r="E993" s="179">
        <v>0</v>
      </c>
      <c r="F993" s="180"/>
      <c r="G993" s="181"/>
      <c r="M993" s="177" t="s">
        <v>82</v>
      </c>
      <c r="O993" s="167"/>
    </row>
    <row r="994" spans="1:15" ht="12.75">
      <c r="A994" s="175"/>
      <c r="B994" s="178"/>
      <c r="C994" s="225" t="s">
        <v>228</v>
      </c>
      <c r="D994" s="226"/>
      <c r="E994" s="179">
        <v>30</v>
      </c>
      <c r="F994" s="180"/>
      <c r="G994" s="181"/>
      <c r="M994" s="204">
        <v>1.0625</v>
      </c>
      <c r="O994" s="167"/>
    </row>
    <row r="995" spans="1:104" ht="12.75">
      <c r="A995" s="168">
        <v>331</v>
      </c>
      <c r="B995" s="169" t="s">
        <v>229</v>
      </c>
      <c r="C995" s="170" t="s">
        <v>230</v>
      </c>
      <c r="D995" s="171" t="s">
        <v>415</v>
      </c>
      <c r="E995" s="172">
        <v>3</v>
      </c>
      <c r="F995" s="172">
        <v>0</v>
      </c>
      <c r="G995" s="173">
        <f>E995*F995</f>
        <v>0</v>
      </c>
      <c r="O995" s="167">
        <v>2</v>
      </c>
      <c r="AA995" s="143">
        <v>3</v>
      </c>
      <c r="AB995" s="143">
        <v>9</v>
      </c>
      <c r="AC995" s="143">
        <v>37501119</v>
      </c>
      <c r="AZ995" s="143">
        <v>3</v>
      </c>
      <c r="BA995" s="143">
        <f>IF(AZ995=1,G995,0)</f>
        <v>0</v>
      </c>
      <c r="BB995" s="143">
        <f>IF(AZ995=2,G995,0)</f>
        <v>0</v>
      </c>
      <c r="BC995" s="143">
        <f>IF(AZ995=3,G995,0)</f>
        <v>0</v>
      </c>
      <c r="BD995" s="143">
        <f>IF(AZ995=4,G995,0)</f>
        <v>0</v>
      </c>
      <c r="BE995" s="143">
        <f>IF(AZ995=5,G995,0)</f>
        <v>0</v>
      </c>
      <c r="CA995" s="174">
        <v>3</v>
      </c>
      <c r="CB995" s="174">
        <v>9</v>
      </c>
      <c r="CZ995" s="143">
        <v>0</v>
      </c>
    </row>
    <row r="996" spans="1:15" ht="12.75">
      <c r="A996" s="175"/>
      <c r="B996" s="178"/>
      <c r="C996" s="225" t="s">
        <v>77</v>
      </c>
      <c r="D996" s="226"/>
      <c r="E996" s="179">
        <v>0</v>
      </c>
      <c r="F996" s="180"/>
      <c r="G996" s="181"/>
      <c r="M996" s="177" t="s">
        <v>77</v>
      </c>
      <c r="O996" s="167"/>
    </row>
    <row r="997" spans="1:15" ht="12.75">
      <c r="A997" s="175"/>
      <c r="B997" s="178"/>
      <c r="C997" s="225" t="s">
        <v>78</v>
      </c>
      <c r="D997" s="226"/>
      <c r="E997" s="179">
        <v>3</v>
      </c>
      <c r="F997" s="180"/>
      <c r="G997" s="181"/>
      <c r="M997" s="203">
        <v>0.6270833333333333</v>
      </c>
      <c r="O997" s="167"/>
    </row>
    <row r="998" spans="1:104" ht="12.75">
      <c r="A998" s="168">
        <v>332</v>
      </c>
      <c r="B998" s="169" t="s">
        <v>231</v>
      </c>
      <c r="C998" s="170" t="s">
        <v>232</v>
      </c>
      <c r="D998" s="171" t="s">
        <v>415</v>
      </c>
      <c r="E998" s="172">
        <v>8</v>
      </c>
      <c r="F998" s="172">
        <v>0</v>
      </c>
      <c r="G998" s="173">
        <f>E998*F998</f>
        <v>0</v>
      </c>
      <c r="O998" s="167">
        <v>2</v>
      </c>
      <c r="AA998" s="143">
        <v>12</v>
      </c>
      <c r="AB998" s="143">
        <v>1</v>
      </c>
      <c r="AC998" s="143">
        <v>1140</v>
      </c>
      <c r="AZ998" s="143">
        <v>3</v>
      </c>
      <c r="BA998" s="143">
        <f>IF(AZ998=1,G998,0)</f>
        <v>0</v>
      </c>
      <c r="BB998" s="143">
        <f>IF(AZ998=2,G998,0)</f>
        <v>0</v>
      </c>
      <c r="BC998" s="143">
        <f>IF(AZ998=3,G998,0)</f>
        <v>0</v>
      </c>
      <c r="BD998" s="143">
        <f>IF(AZ998=4,G998,0)</f>
        <v>0</v>
      </c>
      <c r="BE998" s="143">
        <f>IF(AZ998=5,G998,0)</f>
        <v>0</v>
      </c>
      <c r="CA998" s="174">
        <v>12</v>
      </c>
      <c r="CB998" s="174">
        <v>1</v>
      </c>
      <c r="CZ998" s="143">
        <v>9E-05</v>
      </c>
    </row>
    <row r="999" spans="1:15" ht="12.75">
      <c r="A999" s="175"/>
      <c r="B999" s="176"/>
      <c r="C999" s="227" t="s">
        <v>201</v>
      </c>
      <c r="D999" s="228"/>
      <c r="E999" s="228"/>
      <c r="F999" s="228"/>
      <c r="G999" s="229"/>
      <c r="L999" s="177" t="s">
        <v>201</v>
      </c>
      <c r="O999" s="167">
        <v>3</v>
      </c>
    </row>
    <row r="1000" spans="1:15" ht="12.75">
      <c r="A1000" s="175"/>
      <c r="B1000" s="178"/>
      <c r="C1000" s="225" t="s">
        <v>68</v>
      </c>
      <c r="D1000" s="226"/>
      <c r="E1000" s="179">
        <v>8</v>
      </c>
      <c r="F1000" s="180"/>
      <c r="G1000" s="181"/>
      <c r="M1000" s="177">
        <v>8</v>
      </c>
      <c r="O1000" s="167"/>
    </row>
    <row r="1001" spans="1:104" ht="12.75">
      <c r="A1001" s="168">
        <v>333</v>
      </c>
      <c r="B1001" s="169" t="s">
        <v>233</v>
      </c>
      <c r="C1001" s="170" t="s">
        <v>234</v>
      </c>
      <c r="D1001" s="171" t="s">
        <v>415</v>
      </c>
      <c r="E1001" s="172">
        <v>1</v>
      </c>
      <c r="F1001" s="172">
        <v>0</v>
      </c>
      <c r="G1001" s="173">
        <f>E1001*F1001</f>
        <v>0</v>
      </c>
      <c r="O1001" s="167">
        <v>2</v>
      </c>
      <c r="AA1001" s="143">
        <v>12</v>
      </c>
      <c r="AB1001" s="143">
        <v>1</v>
      </c>
      <c r="AC1001" s="143">
        <v>155</v>
      </c>
      <c r="AZ1001" s="143">
        <v>3</v>
      </c>
      <c r="BA1001" s="143">
        <f>IF(AZ1001=1,G1001,0)</f>
        <v>0</v>
      </c>
      <c r="BB1001" s="143">
        <f>IF(AZ1001=2,G1001,0)</f>
        <v>0</v>
      </c>
      <c r="BC1001" s="143">
        <f>IF(AZ1001=3,G1001,0)</f>
        <v>0</v>
      </c>
      <c r="BD1001" s="143">
        <f>IF(AZ1001=4,G1001,0)</f>
        <v>0</v>
      </c>
      <c r="BE1001" s="143">
        <f>IF(AZ1001=5,G1001,0)</f>
        <v>0</v>
      </c>
      <c r="CA1001" s="174">
        <v>12</v>
      </c>
      <c r="CB1001" s="174">
        <v>1</v>
      </c>
      <c r="CZ1001" s="143">
        <v>0.016</v>
      </c>
    </row>
    <row r="1002" spans="1:15" ht="12.75">
      <c r="A1002" s="175"/>
      <c r="B1002" s="176"/>
      <c r="C1002" s="227" t="s">
        <v>235</v>
      </c>
      <c r="D1002" s="228"/>
      <c r="E1002" s="228"/>
      <c r="F1002" s="228"/>
      <c r="G1002" s="229"/>
      <c r="L1002" s="177" t="s">
        <v>235</v>
      </c>
      <c r="O1002" s="167">
        <v>3</v>
      </c>
    </row>
    <row r="1003" spans="1:15" ht="12.75">
      <c r="A1003" s="175"/>
      <c r="B1003" s="176"/>
      <c r="C1003" s="227" t="s">
        <v>236</v>
      </c>
      <c r="D1003" s="228"/>
      <c r="E1003" s="228"/>
      <c r="F1003" s="228"/>
      <c r="G1003" s="229"/>
      <c r="L1003" s="177" t="s">
        <v>236</v>
      </c>
      <c r="O1003" s="167">
        <v>3</v>
      </c>
    </row>
    <row r="1004" spans="1:15" ht="12.75">
      <c r="A1004" s="175"/>
      <c r="B1004" s="176"/>
      <c r="C1004" s="227" t="s">
        <v>237</v>
      </c>
      <c r="D1004" s="228"/>
      <c r="E1004" s="228"/>
      <c r="F1004" s="228"/>
      <c r="G1004" s="229"/>
      <c r="L1004" s="177" t="s">
        <v>237</v>
      </c>
      <c r="O1004" s="167">
        <v>3</v>
      </c>
    </row>
    <row r="1005" spans="1:15" ht="12.75">
      <c r="A1005" s="175"/>
      <c r="B1005" s="176"/>
      <c r="C1005" s="227" t="s">
        <v>238</v>
      </c>
      <c r="D1005" s="228"/>
      <c r="E1005" s="228"/>
      <c r="F1005" s="228"/>
      <c r="G1005" s="229"/>
      <c r="L1005" s="177" t="s">
        <v>238</v>
      </c>
      <c r="O1005" s="167">
        <v>3</v>
      </c>
    </row>
    <row r="1006" spans="1:15" ht="12.75">
      <c r="A1006" s="175"/>
      <c r="B1006" s="176"/>
      <c r="C1006" s="227" t="s">
        <v>239</v>
      </c>
      <c r="D1006" s="228"/>
      <c r="E1006" s="228"/>
      <c r="F1006" s="228"/>
      <c r="G1006" s="229"/>
      <c r="L1006" s="177" t="s">
        <v>239</v>
      </c>
      <c r="O1006" s="167">
        <v>3</v>
      </c>
    </row>
    <row r="1007" spans="1:15" ht="12.75">
      <c r="A1007" s="175"/>
      <c r="B1007" s="176"/>
      <c r="C1007" s="227" t="s">
        <v>240</v>
      </c>
      <c r="D1007" s="228"/>
      <c r="E1007" s="228"/>
      <c r="F1007" s="228"/>
      <c r="G1007" s="229"/>
      <c r="L1007" s="177" t="s">
        <v>240</v>
      </c>
      <c r="O1007" s="167">
        <v>3</v>
      </c>
    </row>
    <row r="1008" spans="1:15" ht="12.75">
      <c r="A1008" s="175"/>
      <c r="B1008" s="176"/>
      <c r="C1008" s="227" t="s">
        <v>241</v>
      </c>
      <c r="D1008" s="228"/>
      <c r="E1008" s="228"/>
      <c r="F1008" s="228"/>
      <c r="G1008" s="229"/>
      <c r="L1008" s="177" t="s">
        <v>241</v>
      </c>
      <c r="O1008" s="167">
        <v>3</v>
      </c>
    </row>
    <row r="1009" spans="1:15" ht="12.75">
      <c r="A1009" s="175"/>
      <c r="B1009" s="176"/>
      <c r="C1009" s="227"/>
      <c r="D1009" s="228"/>
      <c r="E1009" s="228"/>
      <c r="F1009" s="228"/>
      <c r="G1009" s="229"/>
      <c r="L1009" s="177"/>
      <c r="O1009" s="167">
        <v>3</v>
      </c>
    </row>
    <row r="1010" spans="1:15" ht="12.75">
      <c r="A1010" s="175"/>
      <c r="B1010" s="178"/>
      <c r="C1010" s="225" t="s">
        <v>82</v>
      </c>
      <c r="D1010" s="226"/>
      <c r="E1010" s="179">
        <v>0</v>
      </c>
      <c r="F1010" s="180"/>
      <c r="G1010" s="181"/>
      <c r="M1010" s="177" t="s">
        <v>82</v>
      </c>
      <c r="O1010" s="167"/>
    </row>
    <row r="1011" spans="1:15" ht="12.75">
      <c r="A1011" s="175"/>
      <c r="B1011" s="178"/>
      <c r="C1011" s="225" t="s">
        <v>390</v>
      </c>
      <c r="D1011" s="226"/>
      <c r="E1011" s="179">
        <v>1</v>
      </c>
      <c r="F1011" s="180"/>
      <c r="G1011" s="181"/>
      <c r="M1011" s="177">
        <v>1</v>
      </c>
      <c r="O1011" s="167"/>
    </row>
    <row r="1012" spans="1:104" ht="12.75">
      <c r="A1012" s="168">
        <v>334</v>
      </c>
      <c r="B1012" s="169" t="s">
        <v>242</v>
      </c>
      <c r="C1012" s="170" t="s">
        <v>243</v>
      </c>
      <c r="D1012" s="171" t="s">
        <v>415</v>
      </c>
      <c r="E1012" s="172">
        <v>1</v>
      </c>
      <c r="F1012" s="172">
        <v>0</v>
      </c>
      <c r="G1012" s="173">
        <f>E1012*F1012</f>
        <v>0</v>
      </c>
      <c r="O1012" s="167">
        <v>2</v>
      </c>
      <c r="AA1012" s="143">
        <v>12</v>
      </c>
      <c r="AB1012" s="143">
        <v>1</v>
      </c>
      <c r="AC1012" s="143">
        <v>156</v>
      </c>
      <c r="AZ1012" s="143">
        <v>3</v>
      </c>
      <c r="BA1012" s="143">
        <f>IF(AZ1012=1,G1012,0)</f>
        <v>0</v>
      </c>
      <c r="BB1012" s="143">
        <f>IF(AZ1012=2,G1012,0)</f>
        <v>0</v>
      </c>
      <c r="BC1012" s="143">
        <f>IF(AZ1012=3,G1012,0)</f>
        <v>0</v>
      </c>
      <c r="BD1012" s="143">
        <f>IF(AZ1012=4,G1012,0)</f>
        <v>0</v>
      </c>
      <c r="BE1012" s="143">
        <f>IF(AZ1012=5,G1012,0)</f>
        <v>0</v>
      </c>
      <c r="CA1012" s="174">
        <v>12</v>
      </c>
      <c r="CB1012" s="174">
        <v>1</v>
      </c>
      <c r="CZ1012" s="143">
        <v>0.00071</v>
      </c>
    </row>
    <row r="1013" spans="1:15" ht="12.75">
      <c r="A1013" s="175"/>
      <c r="B1013" s="176"/>
      <c r="C1013" s="227" t="s">
        <v>244</v>
      </c>
      <c r="D1013" s="228"/>
      <c r="E1013" s="228"/>
      <c r="F1013" s="228"/>
      <c r="G1013" s="229"/>
      <c r="L1013" s="177" t="s">
        <v>244</v>
      </c>
      <c r="O1013" s="167">
        <v>3</v>
      </c>
    </row>
    <row r="1014" spans="1:15" ht="12.75">
      <c r="A1014" s="175"/>
      <c r="B1014" s="176"/>
      <c r="C1014" s="227"/>
      <c r="D1014" s="228"/>
      <c r="E1014" s="228"/>
      <c r="F1014" s="228"/>
      <c r="G1014" s="229"/>
      <c r="L1014" s="177"/>
      <c r="O1014" s="167">
        <v>3</v>
      </c>
    </row>
    <row r="1015" spans="1:15" ht="12.75">
      <c r="A1015" s="175"/>
      <c r="B1015" s="178"/>
      <c r="C1015" s="225" t="s">
        <v>390</v>
      </c>
      <c r="D1015" s="226"/>
      <c r="E1015" s="179">
        <v>1</v>
      </c>
      <c r="F1015" s="180"/>
      <c r="G1015" s="181"/>
      <c r="M1015" s="177">
        <v>1</v>
      </c>
      <c r="O1015" s="167"/>
    </row>
    <row r="1016" spans="1:104" ht="12.75">
      <c r="A1016" s="168">
        <v>335</v>
      </c>
      <c r="B1016" s="169" t="s">
        <v>245</v>
      </c>
      <c r="C1016" s="170" t="s">
        <v>246</v>
      </c>
      <c r="D1016" s="171" t="s">
        <v>247</v>
      </c>
      <c r="E1016" s="172">
        <v>1</v>
      </c>
      <c r="F1016" s="172">
        <v>0</v>
      </c>
      <c r="G1016" s="173">
        <f>E1016*F1016</f>
        <v>0</v>
      </c>
      <c r="O1016" s="167">
        <v>2</v>
      </c>
      <c r="AA1016" s="143">
        <v>12</v>
      </c>
      <c r="AB1016" s="143">
        <v>1</v>
      </c>
      <c r="AC1016" s="143">
        <v>1187</v>
      </c>
      <c r="AZ1016" s="143">
        <v>3</v>
      </c>
      <c r="BA1016" s="143">
        <f>IF(AZ1016=1,G1016,0)</f>
        <v>0</v>
      </c>
      <c r="BB1016" s="143">
        <f>IF(AZ1016=2,G1016,0)</f>
        <v>0</v>
      </c>
      <c r="BC1016" s="143">
        <f>IF(AZ1016=3,G1016,0)</f>
        <v>0</v>
      </c>
      <c r="BD1016" s="143">
        <f>IF(AZ1016=4,G1016,0)</f>
        <v>0</v>
      </c>
      <c r="BE1016" s="143">
        <f>IF(AZ1016=5,G1016,0)</f>
        <v>0</v>
      </c>
      <c r="CA1016" s="174">
        <v>12</v>
      </c>
      <c r="CB1016" s="174">
        <v>1</v>
      </c>
      <c r="CZ1016" s="143">
        <v>0.001</v>
      </c>
    </row>
    <row r="1017" spans="1:15" ht="12.75">
      <c r="A1017" s="175"/>
      <c r="B1017" s="178"/>
      <c r="C1017" s="225" t="s">
        <v>390</v>
      </c>
      <c r="D1017" s="226"/>
      <c r="E1017" s="179">
        <v>1</v>
      </c>
      <c r="F1017" s="180"/>
      <c r="G1017" s="181"/>
      <c r="M1017" s="177">
        <v>1</v>
      </c>
      <c r="O1017" s="167"/>
    </row>
    <row r="1018" spans="1:104" ht="12.75">
      <c r="A1018" s="168">
        <v>336</v>
      </c>
      <c r="B1018" s="169" t="s">
        <v>248</v>
      </c>
      <c r="C1018" s="170" t="s">
        <v>249</v>
      </c>
      <c r="D1018" s="171" t="s">
        <v>415</v>
      </c>
      <c r="E1018" s="172">
        <v>1</v>
      </c>
      <c r="F1018" s="172">
        <v>0</v>
      </c>
      <c r="G1018" s="173">
        <f>E1018*F1018</f>
        <v>0</v>
      </c>
      <c r="O1018" s="167">
        <v>2</v>
      </c>
      <c r="AA1018" s="143">
        <v>12</v>
      </c>
      <c r="AB1018" s="143">
        <v>1</v>
      </c>
      <c r="AC1018" s="143">
        <v>1188</v>
      </c>
      <c r="AZ1018" s="143">
        <v>3</v>
      </c>
      <c r="BA1018" s="143">
        <f>IF(AZ1018=1,G1018,0)</f>
        <v>0</v>
      </c>
      <c r="BB1018" s="143">
        <f>IF(AZ1018=2,G1018,0)</f>
        <v>0</v>
      </c>
      <c r="BC1018" s="143">
        <f>IF(AZ1018=3,G1018,0)</f>
        <v>0</v>
      </c>
      <c r="BD1018" s="143">
        <f>IF(AZ1018=4,G1018,0)</f>
        <v>0</v>
      </c>
      <c r="BE1018" s="143">
        <f>IF(AZ1018=5,G1018,0)</f>
        <v>0</v>
      </c>
      <c r="CA1018" s="174">
        <v>12</v>
      </c>
      <c r="CB1018" s="174">
        <v>1</v>
      </c>
      <c r="CZ1018" s="143">
        <v>0</v>
      </c>
    </row>
    <row r="1019" spans="1:15" ht="12.75">
      <c r="A1019" s="175"/>
      <c r="B1019" s="178"/>
      <c r="C1019" s="225" t="s">
        <v>390</v>
      </c>
      <c r="D1019" s="226"/>
      <c r="E1019" s="179">
        <v>1</v>
      </c>
      <c r="F1019" s="180"/>
      <c r="G1019" s="181"/>
      <c r="M1019" s="177">
        <v>1</v>
      </c>
      <c r="O1019" s="167"/>
    </row>
    <row r="1020" spans="1:57" ht="12.75">
      <c r="A1020" s="182"/>
      <c r="B1020" s="183" t="s">
        <v>392</v>
      </c>
      <c r="C1020" s="184" t="str">
        <f>CONCATENATE(B796," ",C796)</f>
        <v>M21 Elektromontáže</v>
      </c>
      <c r="D1020" s="185"/>
      <c r="E1020" s="186"/>
      <c r="F1020" s="187"/>
      <c r="G1020" s="188">
        <f>SUM(G796:G1019)</f>
        <v>0</v>
      </c>
      <c r="O1020" s="167">
        <v>4</v>
      </c>
      <c r="BA1020" s="189">
        <f>SUM(BA796:BA1019)</f>
        <v>0</v>
      </c>
      <c r="BB1020" s="189">
        <f>SUM(BB796:BB1019)</f>
        <v>0</v>
      </c>
      <c r="BC1020" s="189">
        <f>SUM(BC796:BC1019)</f>
        <v>0</v>
      </c>
      <c r="BD1020" s="189">
        <f>SUM(BD796:BD1019)</f>
        <v>0</v>
      </c>
      <c r="BE1020" s="189">
        <f>SUM(BE796:BE1019)</f>
        <v>0</v>
      </c>
    </row>
    <row r="1021" spans="1:15" ht="12.75">
      <c r="A1021" s="160" t="s">
        <v>389</v>
      </c>
      <c r="B1021" s="161" t="s">
        <v>250</v>
      </c>
      <c r="C1021" s="162" t="s">
        <v>251</v>
      </c>
      <c r="D1021" s="163"/>
      <c r="E1021" s="164"/>
      <c r="F1021" s="164"/>
      <c r="G1021" s="165"/>
      <c r="H1021" s="166"/>
      <c r="I1021" s="166"/>
      <c r="O1021" s="167">
        <v>1</v>
      </c>
    </row>
    <row r="1022" spans="1:104" ht="12.75">
      <c r="A1022" s="168">
        <v>337</v>
      </c>
      <c r="B1022" s="169" t="s">
        <v>252</v>
      </c>
      <c r="C1022" s="170" t="s">
        <v>253</v>
      </c>
      <c r="D1022" s="171" t="s">
        <v>520</v>
      </c>
      <c r="E1022" s="172">
        <v>21</v>
      </c>
      <c r="F1022" s="172">
        <v>0</v>
      </c>
      <c r="G1022" s="173">
        <f>E1022*F1022</f>
        <v>0</v>
      </c>
      <c r="O1022" s="167">
        <v>2</v>
      </c>
      <c r="AA1022" s="143">
        <v>1</v>
      </c>
      <c r="AB1022" s="143">
        <v>9</v>
      </c>
      <c r="AC1022" s="143">
        <v>9</v>
      </c>
      <c r="AZ1022" s="143">
        <v>4</v>
      </c>
      <c r="BA1022" s="143">
        <f>IF(AZ1022=1,G1022,0)</f>
        <v>0</v>
      </c>
      <c r="BB1022" s="143">
        <f>IF(AZ1022=2,G1022,0)</f>
        <v>0</v>
      </c>
      <c r="BC1022" s="143">
        <f>IF(AZ1022=3,G1022,0)</f>
        <v>0</v>
      </c>
      <c r="BD1022" s="143">
        <f>IF(AZ1022=4,G1022,0)</f>
        <v>0</v>
      </c>
      <c r="BE1022" s="143">
        <f>IF(AZ1022=5,G1022,0)</f>
        <v>0</v>
      </c>
      <c r="CA1022" s="174">
        <v>1</v>
      </c>
      <c r="CB1022" s="174">
        <v>9</v>
      </c>
      <c r="CZ1022" s="143">
        <v>0</v>
      </c>
    </row>
    <row r="1023" spans="1:15" ht="12.75">
      <c r="A1023" s="175"/>
      <c r="B1023" s="178"/>
      <c r="C1023" s="225" t="s">
        <v>254</v>
      </c>
      <c r="D1023" s="226"/>
      <c r="E1023" s="179">
        <v>21</v>
      </c>
      <c r="F1023" s="180"/>
      <c r="G1023" s="181"/>
      <c r="M1023" s="177" t="s">
        <v>254</v>
      </c>
      <c r="O1023" s="167"/>
    </row>
    <row r="1024" spans="1:104" ht="12.75">
      <c r="A1024" s="168">
        <v>338</v>
      </c>
      <c r="B1024" s="169" t="s">
        <v>255</v>
      </c>
      <c r="C1024" s="170" t="s">
        <v>256</v>
      </c>
      <c r="D1024" s="171" t="s">
        <v>520</v>
      </c>
      <c r="E1024" s="172">
        <v>61</v>
      </c>
      <c r="F1024" s="172">
        <v>0</v>
      </c>
      <c r="G1024" s="173">
        <f>E1024*F1024</f>
        <v>0</v>
      </c>
      <c r="O1024" s="167">
        <v>2</v>
      </c>
      <c r="AA1024" s="143">
        <v>1</v>
      </c>
      <c r="AB1024" s="143">
        <v>9</v>
      </c>
      <c r="AC1024" s="143">
        <v>9</v>
      </c>
      <c r="AZ1024" s="143">
        <v>4</v>
      </c>
      <c r="BA1024" s="143">
        <f>IF(AZ1024=1,G1024,0)</f>
        <v>0</v>
      </c>
      <c r="BB1024" s="143">
        <f>IF(AZ1024=2,G1024,0)</f>
        <v>0</v>
      </c>
      <c r="BC1024" s="143">
        <f>IF(AZ1024=3,G1024,0)</f>
        <v>0</v>
      </c>
      <c r="BD1024" s="143">
        <f>IF(AZ1024=4,G1024,0)</f>
        <v>0</v>
      </c>
      <c r="BE1024" s="143">
        <f>IF(AZ1024=5,G1024,0)</f>
        <v>0</v>
      </c>
      <c r="CA1024" s="174">
        <v>1</v>
      </c>
      <c r="CB1024" s="174">
        <v>9</v>
      </c>
      <c r="CZ1024" s="143">
        <v>0</v>
      </c>
    </row>
    <row r="1025" spans="1:15" ht="12.75">
      <c r="A1025" s="175"/>
      <c r="B1025" s="178"/>
      <c r="C1025" s="225" t="s">
        <v>257</v>
      </c>
      <c r="D1025" s="226"/>
      <c r="E1025" s="179">
        <v>61</v>
      </c>
      <c r="F1025" s="180"/>
      <c r="G1025" s="181"/>
      <c r="M1025" s="177" t="s">
        <v>257</v>
      </c>
      <c r="O1025" s="167"/>
    </row>
    <row r="1026" spans="1:104" ht="12.75">
      <c r="A1026" s="168">
        <v>339</v>
      </c>
      <c r="B1026" s="169" t="s">
        <v>258</v>
      </c>
      <c r="C1026" s="170" t="s">
        <v>259</v>
      </c>
      <c r="D1026" s="171" t="s">
        <v>415</v>
      </c>
      <c r="E1026" s="172">
        <v>5</v>
      </c>
      <c r="F1026" s="172">
        <v>0</v>
      </c>
      <c r="G1026" s="173">
        <f>E1026*F1026</f>
        <v>0</v>
      </c>
      <c r="O1026" s="167">
        <v>2</v>
      </c>
      <c r="AA1026" s="143">
        <v>1</v>
      </c>
      <c r="AB1026" s="143">
        <v>9</v>
      </c>
      <c r="AC1026" s="143">
        <v>9</v>
      </c>
      <c r="AZ1026" s="143">
        <v>4</v>
      </c>
      <c r="BA1026" s="143">
        <f>IF(AZ1026=1,G1026,0)</f>
        <v>0</v>
      </c>
      <c r="BB1026" s="143">
        <f>IF(AZ1026=2,G1026,0)</f>
        <v>0</v>
      </c>
      <c r="BC1026" s="143">
        <f>IF(AZ1026=3,G1026,0)</f>
        <v>0</v>
      </c>
      <c r="BD1026" s="143">
        <f>IF(AZ1026=4,G1026,0)</f>
        <v>0</v>
      </c>
      <c r="BE1026" s="143">
        <f>IF(AZ1026=5,G1026,0)</f>
        <v>0</v>
      </c>
      <c r="CA1026" s="174">
        <v>1</v>
      </c>
      <c r="CB1026" s="174">
        <v>9</v>
      </c>
      <c r="CZ1026" s="143">
        <v>0</v>
      </c>
    </row>
    <row r="1027" spans="1:15" ht="12.75">
      <c r="A1027" s="175"/>
      <c r="B1027" s="178"/>
      <c r="C1027" s="225" t="s">
        <v>260</v>
      </c>
      <c r="D1027" s="226"/>
      <c r="E1027" s="179">
        <v>0</v>
      </c>
      <c r="F1027" s="180"/>
      <c r="G1027" s="181"/>
      <c r="M1027" s="177" t="s">
        <v>260</v>
      </c>
      <c r="O1027" s="167"/>
    </row>
    <row r="1028" spans="1:15" ht="12.75">
      <c r="A1028" s="175"/>
      <c r="B1028" s="178"/>
      <c r="C1028" s="225" t="s">
        <v>1220</v>
      </c>
      <c r="D1028" s="226"/>
      <c r="E1028" s="179">
        <v>5</v>
      </c>
      <c r="F1028" s="180"/>
      <c r="G1028" s="181"/>
      <c r="M1028" s="177">
        <v>5</v>
      </c>
      <c r="O1028" s="167"/>
    </row>
    <row r="1029" spans="1:104" ht="12.75">
      <c r="A1029" s="168">
        <v>340</v>
      </c>
      <c r="B1029" s="169" t="s">
        <v>261</v>
      </c>
      <c r="C1029" s="170" t="s">
        <v>262</v>
      </c>
      <c r="D1029" s="171" t="s">
        <v>415</v>
      </c>
      <c r="E1029" s="172">
        <v>6</v>
      </c>
      <c r="F1029" s="172">
        <v>0</v>
      </c>
      <c r="G1029" s="173">
        <f>E1029*F1029</f>
        <v>0</v>
      </c>
      <c r="O1029" s="167">
        <v>2</v>
      </c>
      <c r="AA1029" s="143">
        <v>1</v>
      </c>
      <c r="AB1029" s="143">
        <v>9</v>
      </c>
      <c r="AC1029" s="143">
        <v>9</v>
      </c>
      <c r="AZ1029" s="143">
        <v>4</v>
      </c>
      <c r="BA1029" s="143">
        <f>IF(AZ1029=1,G1029,0)</f>
        <v>0</v>
      </c>
      <c r="BB1029" s="143">
        <f>IF(AZ1029=2,G1029,0)</f>
        <v>0</v>
      </c>
      <c r="BC1029" s="143">
        <f>IF(AZ1029=3,G1029,0)</f>
        <v>0</v>
      </c>
      <c r="BD1029" s="143">
        <f>IF(AZ1029=4,G1029,0)</f>
        <v>0</v>
      </c>
      <c r="BE1029" s="143">
        <f>IF(AZ1029=5,G1029,0)</f>
        <v>0</v>
      </c>
      <c r="CA1029" s="174">
        <v>1</v>
      </c>
      <c r="CB1029" s="174">
        <v>9</v>
      </c>
      <c r="CZ1029" s="143">
        <v>0</v>
      </c>
    </row>
    <row r="1030" spans="1:15" ht="12.75">
      <c r="A1030" s="175"/>
      <c r="B1030" s="176"/>
      <c r="C1030" s="227" t="s">
        <v>263</v>
      </c>
      <c r="D1030" s="228"/>
      <c r="E1030" s="228"/>
      <c r="F1030" s="228"/>
      <c r="G1030" s="229"/>
      <c r="L1030" s="177" t="s">
        <v>263</v>
      </c>
      <c r="O1030" s="167">
        <v>3</v>
      </c>
    </row>
    <row r="1031" spans="1:15" ht="12.75">
      <c r="A1031" s="175"/>
      <c r="B1031" s="178"/>
      <c r="C1031" s="225" t="s">
        <v>260</v>
      </c>
      <c r="D1031" s="226"/>
      <c r="E1031" s="179">
        <v>0</v>
      </c>
      <c r="F1031" s="180"/>
      <c r="G1031" s="181"/>
      <c r="M1031" s="177" t="s">
        <v>260</v>
      </c>
      <c r="O1031" s="167"/>
    </row>
    <row r="1032" spans="1:15" ht="12.75">
      <c r="A1032" s="175"/>
      <c r="B1032" s="178"/>
      <c r="C1032" s="225" t="s">
        <v>878</v>
      </c>
      <c r="D1032" s="226"/>
      <c r="E1032" s="179">
        <v>6</v>
      </c>
      <c r="F1032" s="180"/>
      <c r="G1032" s="181"/>
      <c r="M1032" s="177">
        <v>6</v>
      </c>
      <c r="O1032" s="167"/>
    </row>
    <row r="1033" spans="1:104" ht="12.75">
      <c r="A1033" s="168">
        <v>341</v>
      </c>
      <c r="B1033" s="169" t="s">
        <v>264</v>
      </c>
      <c r="C1033" s="170" t="s">
        <v>265</v>
      </c>
      <c r="D1033" s="171" t="s">
        <v>415</v>
      </c>
      <c r="E1033" s="172">
        <v>1</v>
      </c>
      <c r="F1033" s="172">
        <v>0</v>
      </c>
      <c r="G1033" s="173">
        <f>E1033*F1033</f>
        <v>0</v>
      </c>
      <c r="O1033" s="167">
        <v>2</v>
      </c>
      <c r="AA1033" s="143">
        <v>1</v>
      </c>
      <c r="AB1033" s="143">
        <v>9</v>
      </c>
      <c r="AC1033" s="143">
        <v>9</v>
      </c>
      <c r="AZ1033" s="143">
        <v>4</v>
      </c>
      <c r="BA1033" s="143">
        <f>IF(AZ1033=1,G1033,0)</f>
        <v>0</v>
      </c>
      <c r="BB1033" s="143">
        <f>IF(AZ1033=2,G1033,0)</f>
        <v>0</v>
      </c>
      <c r="BC1033" s="143">
        <f>IF(AZ1033=3,G1033,0)</f>
        <v>0</v>
      </c>
      <c r="BD1033" s="143">
        <f>IF(AZ1033=4,G1033,0)</f>
        <v>0</v>
      </c>
      <c r="BE1033" s="143">
        <f>IF(AZ1033=5,G1033,0)</f>
        <v>0</v>
      </c>
      <c r="CA1033" s="174">
        <v>1</v>
      </c>
      <c r="CB1033" s="174">
        <v>9</v>
      </c>
      <c r="CZ1033" s="143">
        <v>0</v>
      </c>
    </row>
    <row r="1034" spans="1:15" ht="12.75">
      <c r="A1034" s="175"/>
      <c r="B1034" s="178"/>
      <c r="C1034" s="225" t="s">
        <v>260</v>
      </c>
      <c r="D1034" s="226"/>
      <c r="E1034" s="179">
        <v>0</v>
      </c>
      <c r="F1034" s="180"/>
      <c r="G1034" s="181"/>
      <c r="M1034" s="177" t="s">
        <v>260</v>
      </c>
      <c r="O1034" s="167"/>
    </row>
    <row r="1035" spans="1:15" ht="12.75">
      <c r="A1035" s="175"/>
      <c r="B1035" s="178"/>
      <c r="C1035" s="225" t="s">
        <v>390</v>
      </c>
      <c r="D1035" s="226"/>
      <c r="E1035" s="179">
        <v>1</v>
      </c>
      <c r="F1035" s="180"/>
      <c r="G1035" s="181"/>
      <c r="M1035" s="177">
        <v>1</v>
      </c>
      <c r="O1035" s="167"/>
    </row>
    <row r="1036" spans="1:104" ht="12.75">
      <c r="A1036" s="168">
        <v>342</v>
      </c>
      <c r="B1036" s="169" t="s">
        <v>266</v>
      </c>
      <c r="C1036" s="170" t="s">
        <v>267</v>
      </c>
      <c r="D1036" s="171" t="s">
        <v>415</v>
      </c>
      <c r="E1036" s="172">
        <v>5</v>
      </c>
      <c r="F1036" s="172">
        <v>0</v>
      </c>
      <c r="G1036" s="173">
        <f>E1036*F1036</f>
        <v>0</v>
      </c>
      <c r="O1036" s="167">
        <v>2</v>
      </c>
      <c r="AA1036" s="143">
        <v>1</v>
      </c>
      <c r="AB1036" s="143">
        <v>9</v>
      </c>
      <c r="AC1036" s="143">
        <v>9</v>
      </c>
      <c r="AZ1036" s="143">
        <v>4</v>
      </c>
      <c r="BA1036" s="143">
        <f>IF(AZ1036=1,G1036,0)</f>
        <v>0</v>
      </c>
      <c r="BB1036" s="143">
        <f>IF(AZ1036=2,G1036,0)</f>
        <v>0</v>
      </c>
      <c r="BC1036" s="143">
        <f>IF(AZ1036=3,G1036,0)</f>
        <v>0</v>
      </c>
      <c r="BD1036" s="143">
        <f>IF(AZ1036=4,G1036,0)</f>
        <v>0</v>
      </c>
      <c r="BE1036" s="143">
        <f>IF(AZ1036=5,G1036,0)</f>
        <v>0</v>
      </c>
      <c r="CA1036" s="174">
        <v>1</v>
      </c>
      <c r="CB1036" s="174">
        <v>9</v>
      </c>
      <c r="CZ1036" s="143">
        <v>0</v>
      </c>
    </row>
    <row r="1037" spans="1:15" ht="12.75">
      <c r="A1037" s="175"/>
      <c r="B1037" s="178"/>
      <c r="C1037" s="225" t="s">
        <v>260</v>
      </c>
      <c r="D1037" s="226"/>
      <c r="E1037" s="179">
        <v>0</v>
      </c>
      <c r="F1037" s="180"/>
      <c r="G1037" s="181"/>
      <c r="M1037" s="177" t="s">
        <v>260</v>
      </c>
      <c r="O1037" s="167"/>
    </row>
    <row r="1038" spans="1:15" ht="12.75">
      <c r="A1038" s="175"/>
      <c r="B1038" s="178"/>
      <c r="C1038" s="225" t="s">
        <v>1220</v>
      </c>
      <c r="D1038" s="226"/>
      <c r="E1038" s="179">
        <v>5</v>
      </c>
      <c r="F1038" s="180"/>
      <c r="G1038" s="181"/>
      <c r="M1038" s="177">
        <v>5</v>
      </c>
      <c r="O1038" s="167"/>
    </row>
    <row r="1039" spans="1:104" ht="12.75">
      <c r="A1039" s="168">
        <v>343</v>
      </c>
      <c r="B1039" s="169" t="s">
        <v>268</v>
      </c>
      <c r="C1039" s="170" t="s">
        <v>269</v>
      </c>
      <c r="D1039" s="171" t="s">
        <v>247</v>
      </c>
      <c r="E1039" s="172">
        <v>1</v>
      </c>
      <c r="F1039" s="172">
        <v>0</v>
      </c>
      <c r="G1039" s="173">
        <f>E1039*F1039</f>
        <v>0</v>
      </c>
      <c r="O1039" s="167">
        <v>2</v>
      </c>
      <c r="AA1039" s="143">
        <v>12</v>
      </c>
      <c r="AB1039" s="143">
        <v>0</v>
      </c>
      <c r="AC1039" s="143">
        <v>168</v>
      </c>
      <c r="AZ1039" s="143">
        <v>4</v>
      </c>
      <c r="BA1039" s="143">
        <f>IF(AZ1039=1,G1039,0)</f>
        <v>0</v>
      </c>
      <c r="BB1039" s="143">
        <f>IF(AZ1039=2,G1039,0)</f>
        <v>0</v>
      </c>
      <c r="BC1039" s="143">
        <f>IF(AZ1039=3,G1039,0)</f>
        <v>0</v>
      </c>
      <c r="BD1039" s="143">
        <f>IF(AZ1039=4,G1039,0)</f>
        <v>0</v>
      </c>
      <c r="BE1039" s="143">
        <f>IF(AZ1039=5,G1039,0)</f>
        <v>0</v>
      </c>
      <c r="CA1039" s="174">
        <v>12</v>
      </c>
      <c r="CB1039" s="174">
        <v>0</v>
      </c>
      <c r="CZ1039" s="143">
        <v>0</v>
      </c>
    </row>
    <row r="1040" spans="1:15" ht="12.75">
      <c r="A1040" s="175"/>
      <c r="B1040" s="176"/>
      <c r="C1040" s="227" t="s">
        <v>270</v>
      </c>
      <c r="D1040" s="228"/>
      <c r="E1040" s="228"/>
      <c r="F1040" s="228"/>
      <c r="G1040" s="229"/>
      <c r="L1040" s="177" t="s">
        <v>270</v>
      </c>
      <c r="O1040" s="167">
        <v>3</v>
      </c>
    </row>
    <row r="1041" spans="1:15" ht="12.75">
      <c r="A1041" s="175"/>
      <c r="B1041" s="178"/>
      <c r="C1041" s="225" t="s">
        <v>390</v>
      </c>
      <c r="D1041" s="226"/>
      <c r="E1041" s="179">
        <v>1</v>
      </c>
      <c r="F1041" s="180"/>
      <c r="G1041" s="181"/>
      <c r="M1041" s="177">
        <v>1</v>
      </c>
      <c r="O1041" s="167"/>
    </row>
    <row r="1042" spans="1:104" ht="12.75">
      <c r="A1042" s="168">
        <v>344</v>
      </c>
      <c r="B1042" s="169" t="s">
        <v>271</v>
      </c>
      <c r="C1042" s="170" t="s">
        <v>272</v>
      </c>
      <c r="D1042" s="171" t="s">
        <v>520</v>
      </c>
      <c r="E1042" s="172">
        <v>231.5</v>
      </c>
      <c r="F1042" s="172">
        <v>0</v>
      </c>
      <c r="G1042" s="173">
        <f>E1042*F1042</f>
        <v>0</v>
      </c>
      <c r="O1042" s="167">
        <v>2</v>
      </c>
      <c r="AA1042" s="143">
        <v>12</v>
      </c>
      <c r="AB1042" s="143">
        <v>0</v>
      </c>
      <c r="AC1042" s="143">
        <v>176</v>
      </c>
      <c r="AZ1042" s="143">
        <v>4</v>
      </c>
      <c r="BA1042" s="143">
        <f>IF(AZ1042=1,G1042,0)</f>
        <v>0</v>
      </c>
      <c r="BB1042" s="143">
        <f>IF(AZ1042=2,G1042,0)</f>
        <v>0</v>
      </c>
      <c r="BC1042" s="143">
        <f>IF(AZ1042=3,G1042,0)</f>
        <v>0</v>
      </c>
      <c r="BD1042" s="143">
        <f>IF(AZ1042=4,G1042,0)</f>
        <v>0</v>
      </c>
      <c r="BE1042" s="143">
        <f>IF(AZ1042=5,G1042,0)</f>
        <v>0</v>
      </c>
      <c r="CA1042" s="174">
        <v>12</v>
      </c>
      <c r="CB1042" s="174">
        <v>0</v>
      </c>
      <c r="CZ1042" s="143">
        <v>0</v>
      </c>
    </row>
    <row r="1043" spans="1:15" ht="12.75">
      <c r="A1043" s="175"/>
      <c r="B1043" s="178"/>
      <c r="C1043" s="225" t="s">
        <v>273</v>
      </c>
      <c r="D1043" s="226"/>
      <c r="E1043" s="179">
        <v>90</v>
      </c>
      <c r="F1043" s="180"/>
      <c r="G1043" s="181"/>
      <c r="M1043" s="177" t="s">
        <v>273</v>
      </c>
      <c r="O1043" s="167"/>
    </row>
    <row r="1044" spans="1:15" ht="12.75">
      <c r="A1044" s="175"/>
      <c r="B1044" s="178"/>
      <c r="C1044" s="225" t="s">
        <v>274</v>
      </c>
      <c r="D1044" s="226"/>
      <c r="E1044" s="179">
        <v>81</v>
      </c>
      <c r="F1044" s="180"/>
      <c r="G1044" s="181"/>
      <c r="M1044" s="177" t="s">
        <v>274</v>
      </c>
      <c r="O1044" s="167"/>
    </row>
    <row r="1045" spans="1:15" ht="12.75">
      <c r="A1045" s="175"/>
      <c r="B1045" s="178"/>
      <c r="C1045" s="225" t="s">
        <v>275</v>
      </c>
      <c r="D1045" s="226"/>
      <c r="E1045" s="179">
        <v>60.5</v>
      </c>
      <c r="F1045" s="180"/>
      <c r="G1045" s="181"/>
      <c r="M1045" s="177" t="s">
        <v>275</v>
      </c>
      <c r="O1045" s="167"/>
    </row>
    <row r="1046" spans="1:104" ht="12.75">
      <c r="A1046" s="168">
        <v>345</v>
      </c>
      <c r="B1046" s="169" t="s">
        <v>276</v>
      </c>
      <c r="C1046" s="170" t="s">
        <v>277</v>
      </c>
      <c r="D1046" s="171" t="s">
        <v>415</v>
      </c>
      <c r="E1046" s="172">
        <v>1</v>
      </c>
      <c r="F1046" s="172">
        <v>0</v>
      </c>
      <c r="G1046" s="173">
        <f>E1046*F1046</f>
        <v>0</v>
      </c>
      <c r="O1046" s="167">
        <v>2</v>
      </c>
      <c r="AA1046" s="143">
        <v>12</v>
      </c>
      <c r="AB1046" s="143">
        <v>0</v>
      </c>
      <c r="AC1046" s="143">
        <v>185</v>
      </c>
      <c r="AZ1046" s="143">
        <v>4</v>
      </c>
      <c r="BA1046" s="143">
        <f>IF(AZ1046=1,G1046,0)</f>
        <v>0</v>
      </c>
      <c r="BB1046" s="143">
        <f>IF(AZ1046=2,G1046,0)</f>
        <v>0</v>
      </c>
      <c r="BC1046" s="143">
        <f>IF(AZ1046=3,G1046,0)</f>
        <v>0</v>
      </c>
      <c r="BD1046" s="143">
        <f>IF(AZ1046=4,G1046,0)</f>
        <v>0</v>
      </c>
      <c r="BE1046" s="143">
        <f>IF(AZ1046=5,G1046,0)</f>
        <v>0</v>
      </c>
      <c r="CA1046" s="174">
        <v>12</v>
      </c>
      <c r="CB1046" s="174">
        <v>0</v>
      </c>
      <c r="CZ1046" s="143">
        <v>0</v>
      </c>
    </row>
    <row r="1047" spans="1:15" ht="12.75">
      <c r="A1047" s="175"/>
      <c r="B1047" s="178"/>
      <c r="C1047" s="225" t="s">
        <v>390</v>
      </c>
      <c r="D1047" s="226"/>
      <c r="E1047" s="179">
        <v>1</v>
      </c>
      <c r="F1047" s="180"/>
      <c r="G1047" s="181"/>
      <c r="M1047" s="177">
        <v>1</v>
      </c>
      <c r="O1047" s="167"/>
    </row>
    <row r="1048" spans="1:104" ht="12.75">
      <c r="A1048" s="168">
        <v>346</v>
      </c>
      <c r="B1048" s="169" t="s">
        <v>278</v>
      </c>
      <c r="C1048" s="170" t="s">
        <v>166</v>
      </c>
      <c r="D1048" s="171" t="s">
        <v>415</v>
      </c>
      <c r="E1048" s="172">
        <v>1</v>
      </c>
      <c r="F1048" s="172">
        <v>0</v>
      </c>
      <c r="G1048" s="173">
        <f>E1048*F1048</f>
        <v>0</v>
      </c>
      <c r="O1048" s="167">
        <v>2</v>
      </c>
      <c r="AA1048" s="143">
        <v>12</v>
      </c>
      <c r="AB1048" s="143">
        <v>0</v>
      </c>
      <c r="AC1048" s="143">
        <v>188</v>
      </c>
      <c r="AZ1048" s="143">
        <v>4</v>
      </c>
      <c r="BA1048" s="143">
        <f>IF(AZ1048=1,G1048,0)</f>
        <v>0</v>
      </c>
      <c r="BB1048" s="143">
        <f>IF(AZ1048=2,G1048,0)</f>
        <v>0</v>
      </c>
      <c r="BC1048" s="143">
        <f>IF(AZ1048=3,G1048,0)</f>
        <v>0</v>
      </c>
      <c r="BD1048" s="143">
        <f>IF(AZ1048=4,G1048,0)</f>
        <v>0</v>
      </c>
      <c r="BE1048" s="143">
        <f>IF(AZ1048=5,G1048,0)</f>
        <v>0</v>
      </c>
      <c r="CA1048" s="174">
        <v>12</v>
      </c>
      <c r="CB1048" s="174">
        <v>0</v>
      </c>
      <c r="CZ1048" s="143">
        <v>0</v>
      </c>
    </row>
    <row r="1049" spans="1:15" ht="12.75">
      <c r="A1049" s="175"/>
      <c r="B1049" s="178"/>
      <c r="C1049" s="225" t="s">
        <v>390</v>
      </c>
      <c r="D1049" s="226"/>
      <c r="E1049" s="179">
        <v>1</v>
      </c>
      <c r="F1049" s="180"/>
      <c r="G1049" s="181"/>
      <c r="M1049" s="177">
        <v>1</v>
      </c>
      <c r="O1049" s="167"/>
    </row>
    <row r="1050" spans="1:104" ht="12.75">
      <c r="A1050" s="168">
        <v>347</v>
      </c>
      <c r="B1050" s="169" t="s">
        <v>278</v>
      </c>
      <c r="C1050" s="170" t="s">
        <v>279</v>
      </c>
      <c r="D1050" s="171" t="s">
        <v>415</v>
      </c>
      <c r="E1050" s="172">
        <v>1</v>
      </c>
      <c r="F1050" s="172">
        <v>0</v>
      </c>
      <c r="G1050" s="173">
        <f>E1050*F1050</f>
        <v>0</v>
      </c>
      <c r="O1050" s="167">
        <v>2</v>
      </c>
      <c r="AA1050" s="143">
        <v>12</v>
      </c>
      <c r="AB1050" s="143">
        <v>0</v>
      </c>
      <c r="AC1050" s="143">
        <v>187</v>
      </c>
      <c r="AZ1050" s="143">
        <v>4</v>
      </c>
      <c r="BA1050" s="143">
        <f>IF(AZ1050=1,G1050,0)</f>
        <v>0</v>
      </c>
      <c r="BB1050" s="143">
        <f>IF(AZ1050=2,G1050,0)</f>
        <v>0</v>
      </c>
      <c r="BC1050" s="143">
        <f>IF(AZ1050=3,G1050,0)</f>
        <v>0</v>
      </c>
      <c r="BD1050" s="143">
        <f>IF(AZ1050=4,G1050,0)</f>
        <v>0</v>
      </c>
      <c r="BE1050" s="143">
        <f>IF(AZ1050=5,G1050,0)</f>
        <v>0</v>
      </c>
      <c r="CA1050" s="174">
        <v>12</v>
      </c>
      <c r="CB1050" s="174">
        <v>0</v>
      </c>
      <c r="CZ1050" s="143">
        <v>0</v>
      </c>
    </row>
    <row r="1051" spans="1:15" ht="12.75">
      <c r="A1051" s="175"/>
      <c r="B1051" s="178"/>
      <c r="C1051" s="225" t="s">
        <v>390</v>
      </c>
      <c r="D1051" s="226"/>
      <c r="E1051" s="179">
        <v>1</v>
      </c>
      <c r="F1051" s="180"/>
      <c r="G1051" s="181"/>
      <c r="M1051" s="177">
        <v>1</v>
      </c>
      <c r="O1051" s="167"/>
    </row>
    <row r="1052" spans="1:104" ht="12.75">
      <c r="A1052" s="168">
        <v>348</v>
      </c>
      <c r="B1052" s="169" t="s">
        <v>280</v>
      </c>
      <c r="C1052" s="170" t="s">
        <v>281</v>
      </c>
      <c r="D1052" s="171" t="s">
        <v>415</v>
      </c>
      <c r="E1052" s="172">
        <v>1</v>
      </c>
      <c r="F1052" s="172">
        <v>0</v>
      </c>
      <c r="G1052" s="173">
        <f>E1052*F1052</f>
        <v>0</v>
      </c>
      <c r="O1052" s="167">
        <v>2</v>
      </c>
      <c r="AA1052" s="143">
        <v>12</v>
      </c>
      <c r="AB1052" s="143">
        <v>0</v>
      </c>
      <c r="AC1052" s="143">
        <v>190</v>
      </c>
      <c r="AZ1052" s="143">
        <v>4</v>
      </c>
      <c r="BA1052" s="143">
        <f>IF(AZ1052=1,G1052,0)</f>
        <v>0</v>
      </c>
      <c r="BB1052" s="143">
        <f>IF(AZ1052=2,G1052,0)</f>
        <v>0</v>
      </c>
      <c r="BC1052" s="143">
        <f>IF(AZ1052=3,G1052,0)</f>
        <v>0</v>
      </c>
      <c r="BD1052" s="143">
        <f>IF(AZ1052=4,G1052,0)</f>
        <v>0</v>
      </c>
      <c r="BE1052" s="143">
        <f>IF(AZ1052=5,G1052,0)</f>
        <v>0</v>
      </c>
      <c r="CA1052" s="174">
        <v>12</v>
      </c>
      <c r="CB1052" s="174">
        <v>0</v>
      </c>
      <c r="CZ1052" s="143">
        <v>0</v>
      </c>
    </row>
    <row r="1053" spans="1:15" ht="12.75">
      <c r="A1053" s="175"/>
      <c r="B1053" s="178"/>
      <c r="C1053" s="225" t="s">
        <v>390</v>
      </c>
      <c r="D1053" s="226"/>
      <c r="E1053" s="179">
        <v>1</v>
      </c>
      <c r="F1053" s="180"/>
      <c r="G1053" s="181"/>
      <c r="M1053" s="177">
        <v>1</v>
      </c>
      <c r="O1053" s="167"/>
    </row>
    <row r="1054" spans="1:104" ht="12.75">
      <c r="A1054" s="168">
        <v>349</v>
      </c>
      <c r="B1054" s="169" t="s">
        <v>280</v>
      </c>
      <c r="C1054" s="170" t="s">
        <v>880</v>
      </c>
      <c r="D1054" s="171" t="s">
        <v>415</v>
      </c>
      <c r="E1054" s="172">
        <v>1</v>
      </c>
      <c r="F1054" s="172">
        <v>0</v>
      </c>
      <c r="G1054" s="173">
        <f>E1054*F1054</f>
        <v>0</v>
      </c>
      <c r="O1054" s="167">
        <v>2</v>
      </c>
      <c r="AA1054" s="143">
        <v>12</v>
      </c>
      <c r="AB1054" s="143">
        <v>0</v>
      </c>
      <c r="AC1054" s="143">
        <v>189</v>
      </c>
      <c r="AZ1054" s="143">
        <v>4</v>
      </c>
      <c r="BA1054" s="143">
        <f>IF(AZ1054=1,G1054,0)</f>
        <v>0</v>
      </c>
      <c r="BB1054" s="143">
        <f>IF(AZ1054=2,G1054,0)</f>
        <v>0</v>
      </c>
      <c r="BC1054" s="143">
        <f>IF(AZ1054=3,G1054,0)</f>
        <v>0</v>
      </c>
      <c r="BD1054" s="143">
        <f>IF(AZ1054=4,G1054,0)</f>
        <v>0</v>
      </c>
      <c r="BE1054" s="143">
        <f>IF(AZ1054=5,G1054,0)</f>
        <v>0</v>
      </c>
      <c r="CA1054" s="174">
        <v>12</v>
      </c>
      <c r="CB1054" s="174">
        <v>0</v>
      </c>
      <c r="CZ1054" s="143">
        <v>0</v>
      </c>
    </row>
    <row r="1055" spans="1:15" ht="12.75">
      <c r="A1055" s="175"/>
      <c r="B1055" s="178"/>
      <c r="C1055" s="225" t="s">
        <v>390</v>
      </c>
      <c r="D1055" s="226"/>
      <c r="E1055" s="179">
        <v>1</v>
      </c>
      <c r="F1055" s="180"/>
      <c r="G1055" s="181"/>
      <c r="M1055" s="177">
        <v>1</v>
      </c>
      <c r="O1055" s="167"/>
    </row>
    <row r="1056" spans="1:104" ht="12.75">
      <c r="A1056" s="168">
        <v>350</v>
      </c>
      <c r="B1056" s="169" t="s">
        <v>282</v>
      </c>
      <c r="C1056" s="170" t="s">
        <v>169</v>
      </c>
      <c r="D1056" s="171" t="s">
        <v>415</v>
      </c>
      <c r="E1056" s="172">
        <v>1</v>
      </c>
      <c r="F1056" s="172">
        <v>0</v>
      </c>
      <c r="G1056" s="173">
        <f>E1056*F1056</f>
        <v>0</v>
      </c>
      <c r="O1056" s="167">
        <v>2</v>
      </c>
      <c r="AA1056" s="143">
        <v>12</v>
      </c>
      <c r="AB1056" s="143">
        <v>0</v>
      </c>
      <c r="AC1056" s="143">
        <v>191</v>
      </c>
      <c r="AZ1056" s="143">
        <v>4</v>
      </c>
      <c r="BA1056" s="143">
        <f>IF(AZ1056=1,G1056,0)</f>
        <v>0</v>
      </c>
      <c r="BB1056" s="143">
        <f>IF(AZ1056=2,G1056,0)</f>
        <v>0</v>
      </c>
      <c r="BC1056" s="143">
        <f>IF(AZ1056=3,G1056,0)</f>
        <v>0</v>
      </c>
      <c r="BD1056" s="143">
        <f>IF(AZ1056=4,G1056,0)</f>
        <v>0</v>
      </c>
      <c r="BE1056" s="143">
        <f>IF(AZ1056=5,G1056,0)</f>
        <v>0</v>
      </c>
      <c r="CA1056" s="174">
        <v>12</v>
      </c>
      <c r="CB1056" s="174">
        <v>0</v>
      </c>
      <c r="CZ1056" s="143">
        <v>0</v>
      </c>
    </row>
    <row r="1057" spans="1:15" ht="12.75">
      <c r="A1057" s="175"/>
      <c r="B1057" s="178"/>
      <c r="C1057" s="225" t="s">
        <v>390</v>
      </c>
      <c r="D1057" s="226"/>
      <c r="E1057" s="179">
        <v>1</v>
      </c>
      <c r="F1057" s="180"/>
      <c r="G1057" s="181"/>
      <c r="M1057" s="177">
        <v>1</v>
      </c>
      <c r="O1057" s="167"/>
    </row>
    <row r="1058" spans="1:104" ht="12.75">
      <c r="A1058" s="168">
        <v>351</v>
      </c>
      <c r="B1058" s="169" t="s">
        <v>283</v>
      </c>
      <c r="C1058" s="170" t="s">
        <v>812</v>
      </c>
      <c r="D1058" s="171" t="s">
        <v>415</v>
      </c>
      <c r="E1058" s="172">
        <v>1</v>
      </c>
      <c r="F1058" s="172">
        <v>0</v>
      </c>
      <c r="G1058" s="173">
        <f>E1058*F1058</f>
        <v>0</v>
      </c>
      <c r="O1058" s="167">
        <v>2</v>
      </c>
      <c r="AA1058" s="143">
        <v>12</v>
      </c>
      <c r="AB1058" s="143">
        <v>0</v>
      </c>
      <c r="AC1058" s="143">
        <v>192</v>
      </c>
      <c r="AZ1058" s="143">
        <v>4</v>
      </c>
      <c r="BA1058" s="143">
        <f>IF(AZ1058=1,G1058,0)</f>
        <v>0</v>
      </c>
      <c r="BB1058" s="143">
        <f>IF(AZ1058=2,G1058,0)</f>
        <v>0</v>
      </c>
      <c r="BC1058" s="143">
        <f>IF(AZ1058=3,G1058,0)</f>
        <v>0</v>
      </c>
      <c r="BD1058" s="143">
        <f>IF(AZ1058=4,G1058,0)</f>
        <v>0</v>
      </c>
      <c r="BE1058" s="143">
        <f>IF(AZ1058=5,G1058,0)</f>
        <v>0</v>
      </c>
      <c r="CA1058" s="174">
        <v>12</v>
      </c>
      <c r="CB1058" s="174">
        <v>0</v>
      </c>
      <c r="CZ1058" s="143">
        <v>0</v>
      </c>
    </row>
    <row r="1059" spans="1:15" ht="12.75">
      <c r="A1059" s="175"/>
      <c r="B1059" s="178"/>
      <c r="C1059" s="225" t="s">
        <v>390</v>
      </c>
      <c r="D1059" s="226"/>
      <c r="E1059" s="179">
        <v>1</v>
      </c>
      <c r="F1059" s="180"/>
      <c r="G1059" s="181"/>
      <c r="M1059" s="177">
        <v>1</v>
      </c>
      <c r="O1059" s="167"/>
    </row>
    <row r="1060" spans="1:104" ht="12.75">
      <c r="A1060" s="168">
        <v>352</v>
      </c>
      <c r="B1060" s="169" t="s">
        <v>284</v>
      </c>
      <c r="C1060" s="170" t="s">
        <v>285</v>
      </c>
      <c r="D1060" s="171" t="s">
        <v>520</v>
      </c>
      <c r="E1060" s="172">
        <v>21</v>
      </c>
      <c r="F1060" s="172">
        <v>0</v>
      </c>
      <c r="G1060" s="173">
        <f>E1060*F1060</f>
        <v>0</v>
      </c>
      <c r="O1060" s="167">
        <v>2</v>
      </c>
      <c r="AA1060" s="143">
        <v>3</v>
      </c>
      <c r="AB1060" s="143">
        <v>9</v>
      </c>
      <c r="AC1060" s="143">
        <v>345710532</v>
      </c>
      <c r="AZ1060" s="143">
        <v>3</v>
      </c>
      <c r="BA1060" s="143">
        <f>IF(AZ1060=1,G1060,0)</f>
        <v>0</v>
      </c>
      <c r="BB1060" s="143">
        <f>IF(AZ1060=2,G1060,0)</f>
        <v>0</v>
      </c>
      <c r="BC1060" s="143">
        <f>IF(AZ1060=3,G1060,0)</f>
        <v>0</v>
      </c>
      <c r="BD1060" s="143">
        <f>IF(AZ1060=4,G1060,0)</f>
        <v>0</v>
      </c>
      <c r="BE1060" s="143">
        <f>IF(AZ1060=5,G1060,0)</f>
        <v>0</v>
      </c>
      <c r="CA1060" s="174">
        <v>3</v>
      </c>
      <c r="CB1060" s="174">
        <v>9</v>
      </c>
      <c r="CZ1060" s="143">
        <v>6E-05</v>
      </c>
    </row>
    <row r="1061" spans="1:15" ht="12.75">
      <c r="A1061" s="175"/>
      <c r="B1061" s="178"/>
      <c r="C1061" s="225" t="s">
        <v>254</v>
      </c>
      <c r="D1061" s="226"/>
      <c r="E1061" s="179">
        <v>21</v>
      </c>
      <c r="F1061" s="180"/>
      <c r="G1061" s="181"/>
      <c r="M1061" s="177" t="s">
        <v>254</v>
      </c>
      <c r="O1061" s="167"/>
    </row>
    <row r="1062" spans="1:104" ht="12.75">
      <c r="A1062" s="168">
        <v>353</v>
      </c>
      <c r="B1062" s="169" t="s">
        <v>286</v>
      </c>
      <c r="C1062" s="170" t="s">
        <v>287</v>
      </c>
      <c r="D1062" s="171" t="s">
        <v>520</v>
      </c>
      <c r="E1062" s="172">
        <v>61</v>
      </c>
      <c r="F1062" s="172">
        <v>0</v>
      </c>
      <c r="G1062" s="173">
        <f>E1062*F1062</f>
        <v>0</v>
      </c>
      <c r="O1062" s="167">
        <v>2</v>
      </c>
      <c r="AA1062" s="143">
        <v>3</v>
      </c>
      <c r="AB1062" s="143">
        <v>9</v>
      </c>
      <c r="AC1062" s="143">
        <v>345710534</v>
      </c>
      <c r="AZ1062" s="143">
        <v>3</v>
      </c>
      <c r="BA1062" s="143">
        <f>IF(AZ1062=1,G1062,0)</f>
        <v>0</v>
      </c>
      <c r="BB1062" s="143">
        <f>IF(AZ1062=2,G1062,0)</f>
        <v>0</v>
      </c>
      <c r="BC1062" s="143">
        <f>IF(AZ1062=3,G1062,0)</f>
        <v>0</v>
      </c>
      <c r="BD1062" s="143">
        <f>IF(AZ1062=4,G1062,0)</f>
        <v>0</v>
      </c>
      <c r="BE1062" s="143">
        <f>IF(AZ1062=5,G1062,0)</f>
        <v>0</v>
      </c>
      <c r="CA1062" s="174">
        <v>3</v>
      </c>
      <c r="CB1062" s="174">
        <v>9</v>
      </c>
      <c r="CZ1062" s="143">
        <v>0.00011</v>
      </c>
    </row>
    <row r="1063" spans="1:15" ht="12.75">
      <c r="A1063" s="175"/>
      <c r="B1063" s="178"/>
      <c r="C1063" s="225" t="s">
        <v>257</v>
      </c>
      <c r="D1063" s="226"/>
      <c r="E1063" s="179">
        <v>61</v>
      </c>
      <c r="F1063" s="180"/>
      <c r="G1063" s="181"/>
      <c r="M1063" s="177" t="s">
        <v>257</v>
      </c>
      <c r="O1063" s="167"/>
    </row>
    <row r="1064" spans="1:104" ht="12.75">
      <c r="A1064" s="168">
        <v>354</v>
      </c>
      <c r="B1064" s="169" t="s">
        <v>288</v>
      </c>
      <c r="C1064" s="170" t="s">
        <v>289</v>
      </c>
      <c r="D1064" s="171" t="s">
        <v>415</v>
      </c>
      <c r="E1064" s="172">
        <v>5</v>
      </c>
      <c r="F1064" s="172">
        <v>0</v>
      </c>
      <c r="G1064" s="173">
        <f>E1064*F1064</f>
        <v>0</v>
      </c>
      <c r="O1064" s="167">
        <v>2</v>
      </c>
      <c r="AA1064" s="143">
        <v>3</v>
      </c>
      <c r="AB1064" s="143">
        <v>9</v>
      </c>
      <c r="AC1064" s="143">
        <v>34571520</v>
      </c>
      <c r="AZ1064" s="143">
        <v>3</v>
      </c>
      <c r="BA1064" s="143">
        <f>IF(AZ1064=1,G1064,0)</f>
        <v>0</v>
      </c>
      <c r="BB1064" s="143">
        <f>IF(AZ1064=2,G1064,0)</f>
        <v>0</v>
      </c>
      <c r="BC1064" s="143">
        <f>IF(AZ1064=3,G1064,0)</f>
        <v>0</v>
      </c>
      <c r="BD1064" s="143">
        <f>IF(AZ1064=4,G1064,0)</f>
        <v>0</v>
      </c>
      <c r="BE1064" s="143">
        <f>IF(AZ1064=5,G1064,0)</f>
        <v>0</v>
      </c>
      <c r="CA1064" s="174">
        <v>3</v>
      </c>
      <c r="CB1064" s="174">
        <v>9</v>
      </c>
      <c r="CZ1064" s="143">
        <v>0</v>
      </c>
    </row>
    <row r="1065" spans="1:15" ht="12.75">
      <c r="A1065" s="175"/>
      <c r="B1065" s="178"/>
      <c r="C1065" s="225" t="s">
        <v>260</v>
      </c>
      <c r="D1065" s="226"/>
      <c r="E1065" s="179">
        <v>0</v>
      </c>
      <c r="F1065" s="180"/>
      <c r="G1065" s="181"/>
      <c r="M1065" s="177" t="s">
        <v>260</v>
      </c>
      <c r="O1065" s="167"/>
    </row>
    <row r="1066" spans="1:15" ht="12.75">
      <c r="A1066" s="175"/>
      <c r="B1066" s="178"/>
      <c r="C1066" s="225" t="s">
        <v>1220</v>
      </c>
      <c r="D1066" s="226"/>
      <c r="E1066" s="179">
        <v>5</v>
      </c>
      <c r="F1066" s="180"/>
      <c r="G1066" s="181"/>
      <c r="M1066" s="177">
        <v>5</v>
      </c>
      <c r="O1066" s="167"/>
    </row>
    <row r="1067" spans="1:104" ht="12.75">
      <c r="A1067" s="168">
        <v>355</v>
      </c>
      <c r="B1067" s="169" t="s">
        <v>199</v>
      </c>
      <c r="C1067" s="170" t="s">
        <v>200</v>
      </c>
      <c r="D1067" s="171" t="s">
        <v>415</v>
      </c>
      <c r="E1067" s="172">
        <v>5</v>
      </c>
      <c r="F1067" s="172">
        <v>0</v>
      </c>
      <c r="G1067" s="173">
        <f>E1067*F1067</f>
        <v>0</v>
      </c>
      <c r="O1067" s="167">
        <v>2</v>
      </c>
      <c r="AA1067" s="143">
        <v>3</v>
      </c>
      <c r="AB1067" s="143">
        <v>0</v>
      </c>
      <c r="AC1067" s="143">
        <v>34571521</v>
      </c>
      <c r="AZ1067" s="143">
        <v>3</v>
      </c>
      <c r="BA1067" s="143">
        <f>IF(AZ1067=1,G1067,0)</f>
        <v>0</v>
      </c>
      <c r="BB1067" s="143">
        <f>IF(AZ1067=2,G1067,0)</f>
        <v>0</v>
      </c>
      <c r="BC1067" s="143">
        <f>IF(AZ1067=3,G1067,0)</f>
        <v>0</v>
      </c>
      <c r="BD1067" s="143">
        <f>IF(AZ1067=4,G1067,0)</f>
        <v>0</v>
      </c>
      <c r="BE1067" s="143">
        <f>IF(AZ1067=5,G1067,0)</f>
        <v>0</v>
      </c>
      <c r="CA1067" s="174">
        <v>3</v>
      </c>
      <c r="CB1067" s="174">
        <v>0</v>
      </c>
      <c r="CZ1067" s="143">
        <v>9E-05</v>
      </c>
    </row>
    <row r="1068" spans="1:15" ht="12.75">
      <c r="A1068" s="175"/>
      <c r="B1068" s="178"/>
      <c r="C1068" s="225" t="s">
        <v>260</v>
      </c>
      <c r="D1068" s="226"/>
      <c r="E1068" s="179">
        <v>0</v>
      </c>
      <c r="F1068" s="180"/>
      <c r="G1068" s="181"/>
      <c r="M1068" s="177" t="s">
        <v>260</v>
      </c>
      <c r="O1068" s="167"/>
    </row>
    <row r="1069" spans="1:15" ht="12.75">
      <c r="A1069" s="175"/>
      <c r="B1069" s="178"/>
      <c r="C1069" s="225" t="s">
        <v>1220</v>
      </c>
      <c r="D1069" s="226"/>
      <c r="E1069" s="179">
        <v>5</v>
      </c>
      <c r="F1069" s="180"/>
      <c r="G1069" s="181"/>
      <c r="M1069" s="177">
        <v>5</v>
      </c>
      <c r="O1069" s="167"/>
    </row>
    <row r="1070" spans="1:104" ht="12.75">
      <c r="A1070" s="168">
        <v>356</v>
      </c>
      <c r="B1070" s="169" t="s">
        <v>290</v>
      </c>
      <c r="C1070" s="170" t="s">
        <v>291</v>
      </c>
      <c r="D1070" s="171" t="s">
        <v>415</v>
      </c>
      <c r="E1070" s="172">
        <v>1</v>
      </c>
      <c r="F1070" s="172">
        <v>0</v>
      </c>
      <c r="G1070" s="173">
        <f>E1070*F1070</f>
        <v>0</v>
      </c>
      <c r="O1070" s="167">
        <v>2</v>
      </c>
      <c r="AA1070" s="143">
        <v>3</v>
      </c>
      <c r="AB1070" s="143">
        <v>9</v>
      </c>
      <c r="AC1070" s="143">
        <v>34571532</v>
      </c>
      <c r="AZ1070" s="143">
        <v>3</v>
      </c>
      <c r="BA1070" s="143">
        <f>IF(AZ1070=1,G1070,0)</f>
        <v>0</v>
      </c>
      <c r="BB1070" s="143">
        <f>IF(AZ1070=2,G1070,0)</f>
        <v>0</v>
      </c>
      <c r="BC1070" s="143">
        <f>IF(AZ1070=3,G1070,0)</f>
        <v>0</v>
      </c>
      <c r="BD1070" s="143">
        <f>IF(AZ1070=4,G1070,0)</f>
        <v>0</v>
      </c>
      <c r="BE1070" s="143">
        <f>IF(AZ1070=5,G1070,0)</f>
        <v>0</v>
      </c>
      <c r="CA1070" s="174">
        <v>3</v>
      </c>
      <c r="CB1070" s="174">
        <v>9</v>
      </c>
      <c r="CZ1070" s="143">
        <v>0.00013</v>
      </c>
    </row>
    <row r="1071" spans="1:15" ht="12.75">
      <c r="A1071" s="175"/>
      <c r="B1071" s="178"/>
      <c r="C1071" s="225" t="s">
        <v>390</v>
      </c>
      <c r="D1071" s="226"/>
      <c r="E1071" s="179">
        <v>1</v>
      </c>
      <c r="F1071" s="180"/>
      <c r="G1071" s="181"/>
      <c r="M1071" s="177">
        <v>1</v>
      </c>
      <c r="O1071" s="167"/>
    </row>
    <row r="1072" spans="1:104" ht="12.75">
      <c r="A1072" s="168">
        <v>357</v>
      </c>
      <c r="B1072" s="169" t="s">
        <v>292</v>
      </c>
      <c r="C1072" s="170" t="s">
        <v>293</v>
      </c>
      <c r="D1072" s="171" t="s">
        <v>520</v>
      </c>
      <c r="E1072" s="172">
        <v>231.5</v>
      </c>
      <c r="F1072" s="172">
        <v>0</v>
      </c>
      <c r="G1072" s="173">
        <f>E1072*F1072</f>
        <v>0</v>
      </c>
      <c r="O1072" s="167">
        <v>2</v>
      </c>
      <c r="AA1072" s="143">
        <v>12</v>
      </c>
      <c r="AB1072" s="143">
        <v>1</v>
      </c>
      <c r="AC1072" s="143">
        <v>195</v>
      </c>
      <c r="AZ1072" s="143">
        <v>3</v>
      </c>
      <c r="BA1072" s="143">
        <f>IF(AZ1072=1,G1072,0)</f>
        <v>0</v>
      </c>
      <c r="BB1072" s="143">
        <f>IF(AZ1072=2,G1072,0)</f>
        <v>0</v>
      </c>
      <c r="BC1072" s="143">
        <f>IF(AZ1072=3,G1072,0)</f>
        <v>0</v>
      </c>
      <c r="BD1072" s="143">
        <f>IF(AZ1072=4,G1072,0)</f>
        <v>0</v>
      </c>
      <c r="BE1072" s="143">
        <f>IF(AZ1072=5,G1072,0)</f>
        <v>0</v>
      </c>
      <c r="CA1072" s="174">
        <v>12</v>
      </c>
      <c r="CB1072" s="174">
        <v>1</v>
      </c>
      <c r="CZ1072" s="143">
        <v>2E-05</v>
      </c>
    </row>
    <row r="1073" spans="1:15" ht="12.75">
      <c r="A1073" s="175"/>
      <c r="B1073" s="178"/>
      <c r="C1073" s="225" t="s">
        <v>294</v>
      </c>
      <c r="D1073" s="226"/>
      <c r="E1073" s="179">
        <v>231.5</v>
      </c>
      <c r="F1073" s="180"/>
      <c r="G1073" s="181"/>
      <c r="M1073" s="177" t="s">
        <v>294</v>
      </c>
      <c r="O1073" s="167"/>
    </row>
    <row r="1074" spans="1:104" ht="12.75">
      <c r="A1074" s="168">
        <v>358</v>
      </c>
      <c r="B1074" s="169" t="s">
        <v>245</v>
      </c>
      <c r="C1074" s="170" t="s">
        <v>246</v>
      </c>
      <c r="D1074" s="171" t="s">
        <v>247</v>
      </c>
      <c r="E1074" s="172">
        <v>1</v>
      </c>
      <c r="F1074" s="172">
        <v>0</v>
      </c>
      <c r="G1074" s="173">
        <f>E1074*F1074</f>
        <v>0</v>
      </c>
      <c r="O1074" s="167">
        <v>2</v>
      </c>
      <c r="AA1074" s="143">
        <v>12</v>
      </c>
      <c r="AB1074" s="143">
        <v>1</v>
      </c>
      <c r="AC1074" s="143">
        <v>225</v>
      </c>
      <c r="AZ1074" s="143">
        <v>3</v>
      </c>
      <c r="BA1074" s="143">
        <f>IF(AZ1074=1,G1074,0)</f>
        <v>0</v>
      </c>
      <c r="BB1074" s="143">
        <f>IF(AZ1074=2,G1074,0)</f>
        <v>0</v>
      </c>
      <c r="BC1074" s="143">
        <f>IF(AZ1074=3,G1074,0)</f>
        <v>0</v>
      </c>
      <c r="BD1074" s="143">
        <f>IF(AZ1074=4,G1074,0)</f>
        <v>0</v>
      </c>
      <c r="BE1074" s="143">
        <f>IF(AZ1074=5,G1074,0)</f>
        <v>0</v>
      </c>
      <c r="CA1074" s="174">
        <v>12</v>
      </c>
      <c r="CB1074" s="174">
        <v>1</v>
      </c>
      <c r="CZ1074" s="143">
        <v>0.001</v>
      </c>
    </row>
    <row r="1075" spans="1:15" ht="12.75">
      <c r="A1075" s="175"/>
      <c r="B1075" s="178"/>
      <c r="C1075" s="225" t="s">
        <v>390</v>
      </c>
      <c r="D1075" s="226"/>
      <c r="E1075" s="179">
        <v>1</v>
      </c>
      <c r="F1075" s="180"/>
      <c r="G1075" s="181"/>
      <c r="M1075" s="177">
        <v>1</v>
      </c>
      <c r="O1075" s="167"/>
    </row>
    <row r="1076" spans="1:104" ht="12.75">
      <c r="A1076" s="168">
        <v>359</v>
      </c>
      <c r="B1076" s="169" t="s">
        <v>248</v>
      </c>
      <c r="C1076" s="170" t="s">
        <v>249</v>
      </c>
      <c r="D1076" s="171" t="s">
        <v>415</v>
      </c>
      <c r="E1076" s="172">
        <v>1</v>
      </c>
      <c r="F1076" s="172">
        <v>0</v>
      </c>
      <c r="G1076" s="173">
        <f>E1076*F1076</f>
        <v>0</v>
      </c>
      <c r="O1076" s="167">
        <v>2</v>
      </c>
      <c r="AA1076" s="143">
        <v>12</v>
      </c>
      <c r="AB1076" s="143">
        <v>1</v>
      </c>
      <c r="AC1076" s="143">
        <v>226</v>
      </c>
      <c r="AZ1076" s="143">
        <v>3</v>
      </c>
      <c r="BA1076" s="143">
        <f>IF(AZ1076=1,G1076,0)</f>
        <v>0</v>
      </c>
      <c r="BB1076" s="143">
        <f>IF(AZ1076=2,G1076,0)</f>
        <v>0</v>
      </c>
      <c r="BC1076" s="143">
        <f>IF(AZ1076=3,G1076,0)</f>
        <v>0</v>
      </c>
      <c r="BD1076" s="143">
        <f>IF(AZ1076=4,G1076,0)</f>
        <v>0</v>
      </c>
      <c r="BE1076" s="143">
        <f>IF(AZ1076=5,G1076,0)</f>
        <v>0</v>
      </c>
      <c r="CA1076" s="174">
        <v>12</v>
      </c>
      <c r="CB1076" s="174">
        <v>1</v>
      </c>
      <c r="CZ1076" s="143">
        <v>0</v>
      </c>
    </row>
    <row r="1077" spans="1:15" ht="12.75">
      <c r="A1077" s="175"/>
      <c r="B1077" s="178"/>
      <c r="C1077" s="225" t="s">
        <v>390</v>
      </c>
      <c r="D1077" s="226"/>
      <c r="E1077" s="179">
        <v>1</v>
      </c>
      <c r="F1077" s="180"/>
      <c r="G1077" s="181"/>
      <c r="M1077" s="177">
        <v>1</v>
      </c>
      <c r="O1077" s="167"/>
    </row>
    <row r="1078" spans="1:57" ht="12.75">
      <c r="A1078" s="182"/>
      <c r="B1078" s="183" t="s">
        <v>392</v>
      </c>
      <c r="C1078" s="184" t="str">
        <f>CONCATENATE(B1021," ",C1021)</f>
        <v>M22 Montáž sdělovací a zabezp. techniky</v>
      </c>
      <c r="D1078" s="185"/>
      <c r="E1078" s="186"/>
      <c r="F1078" s="187"/>
      <c r="G1078" s="188">
        <f>SUM(G1021:G1077)</f>
        <v>0</v>
      </c>
      <c r="O1078" s="167">
        <v>4</v>
      </c>
      <c r="BA1078" s="189">
        <f>SUM(BA1021:BA1077)</f>
        <v>0</v>
      </c>
      <c r="BB1078" s="189">
        <f>SUM(BB1021:BB1077)</f>
        <v>0</v>
      </c>
      <c r="BC1078" s="189">
        <f>SUM(BC1021:BC1077)</f>
        <v>0</v>
      </c>
      <c r="BD1078" s="189">
        <f>SUM(BD1021:BD1077)</f>
        <v>0</v>
      </c>
      <c r="BE1078" s="189">
        <f>SUM(BE1021:BE1077)</f>
        <v>0</v>
      </c>
    </row>
    <row r="1079" spans="1:15" ht="12.75">
      <c r="A1079" s="160" t="s">
        <v>389</v>
      </c>
      <c r="B1079" s="161" t="s">
        <v>295</v>
      </c>
      <c r="C1079" s="162" t="s">
        <v>296</v>
      </c>
      <c r="D1079" s="163"/>
      <c r="E1079" s="164"/>
      <c r="F1079" s="164"/>
      <c r="G1079" s="165"/>
      <c r="H1079" s="166"/>
      <c r="I1079" s="166"/>
      <c r="O1079" s="167">
        <v>1</v>
      </c>
    </row>
    <row r="1080" spans="1:104" ht="12.75">
      <c r="A1080" s="168">
        <v>360</v>
      </c>
      <c r="B1080" s="169" t="s">
        <v>297</v>
      </c>
      <c r="C1080" s="170" t="s">
        <v>298</v>
      </c>
      <c r="D1080" s="171" t="s">
        <v>498</v>
      </c>
      <c r="E1080" s="172">
        <v>106.554862</v>
      </c>
      <c r="F1080" s="172">
        <v>0</v>
      </c>
      <c r="G1080" s="173">
        <f>E1080*F1080</f>
        <v>0</v>
      </c>
      <c r="O1080" s="167">
        <v>2</v>
      </c>
      <c r="AA1080" s="143">
        <v>8</v>
      </c>
      <c r="AB1080" s="143">
        <v>0</v>
      </c>
      <c r="AC1080" s="143">
        <v>3</v>
      </c>
      <c r="AZ1080" s="143">
        <v>1</v>
      </c>
      <c r="BA1080" s="143">
        <f>IF(AZ1080=1,G1080,0)</f>
        <v>0</v>
      </c>
      <c r="BB1080" s="143">
        <f>IF(AZ1080=2,G1080,0)</f>
        <v>0</v>
      </c>
      <c r="BC1080" s="143">
        <f>IF(AZ1080=3,G1080,0)</f>
        <v>0</v>
      </c>
      <c r="BD1080" s="143">
        <f>IF(AZ1080=4,G1080,0)</f>
        <v>0</v>
      </c>
      <c r="BE1080" s="143">
        <f>IF(AZ1080=5,G1080,0)</f>
        <v>0</v>
      </c>
      <c r="CA1080" s="174">
        <v>8</v>
      </c>
      <c r="CB1080" s="174">
        <v>0</v>
      </c>
      <c r="CZ1080" s="143">
        <v>0</v>
      </c>
    </row>
    <row r="1081" spans="1:104" ht="12.75">
      <c r="A1081" s="168">
        <v>361</v>
      </c>
      <c r="B1081" s="169" t="s">
        <v>299</v>
      </c>
      <c r="C1081" s="170" t="s">
        <v>300</v>
      </c>
      <c r="D1081" s="171" t="s">
        <v>498</v>
      </c>
      <c r="E1081" s="172">
        <v>1278.658344</v>
      </c>
      <c r="F1081" s="172">
        <v>0</v>
      </c>
      <c r="G1081" s="173">
        <f>E1081*F1081</f>
        <v>0</v>
      </c>
      <c r="O1081" s="167">
        <v>2</v>
      </c>
      <c r="AA1081" s="143">
        <v>8</v>
      </c>
      <c r="AB1081" s="143">
        <v>0</v>
      </c>
      <c r="AC1081" s="143">
        <v>3</v>
      </c>
      <c r="AZ1081" s="143">
        <v>1</v>
      </c>
      <c r="BA1081" s="143">
        <f>IF(AZ1081=1,G1081,0)</f>
        <v>0</v>
      </c>
      <c r="BB1081" s="143">
        <f>IF(AZ1081=2,G1081,0)</f>
        <v>0</v>
      </c>
      <c r="BC1081" s="143">
        <f>IF(AZ1081=3,G1081,0)</f>
        <v>0</v>
      </c>
      <c r="BD1081" s="143">
        <f>IF(AZ1081=4,G1081,0)</f>
        <v>0</v>
      </c>
      <c r="BE1081" s="143">
        <f>IF(AZ1081=5,G1081,0)</f>
        <v>0</v>
      </c>
      <c r="CA1081" s="174">
        <v>8</v>
      </c>
      <c r="CB1081" s="174">
        <v>0</v>
      </c>
      <c r="CZ1081" s="143">
        <v>0</v>
      </c>
    </row>
    <row r="1082" spans="1:104" ht="12.75">
      <c r="A1082" s="168">
        <v>362</v>
      </c>
      <c r="B1082" s="169" t="s">
        <v>301</v>
      </c>
      <c r="C1082" s="170" t="s">
        <v>302</v>
      </c>
      <c r="D1082" s="171" t="s">
        <v>498</v>
      </c>
      <c r="E1082" s="172">
        <v>106.554862</v>
      </c>
      <c r="F1082" s="172">
        <v>0</v>
      </c>
      <c r="G1082" s="173">
        <f>E1082*F1082</f>
        <v>0</v>
      </c>
      <c r="O1082" s="167">
        <v>2</v>
      </c>
      <c r="AA1082" s="143">
        <v>8</v>
      </c>
      <c r="AB1082" s="143">
        <v>0</v>
      </c>
      <c r="AC1082" s="143">
        <v>3</v>
      </c>
      <c r="AZ1082" s="143">
        <v>1</v>
      </c>
      <c r="BA1082" s="143">
        <f>IF(AZ1082=1,G1082,0)</f>
        <v>0</v>
      </c>
      <c r="BB1082" s="143">
        <f>IF(AZ1082=2,G1082,0)</f>
        <v>0</v>
      </c>
      <c r="BC1082" s="143">
        <f>IF(AZ1082=3,G1082,0)</f>
        <v>0</v>
      </c>
      <c r="BD1082" s="143">
        <f>IF(AZ1082=4,G1082,0)</f>
        <v>0</v>
      </c>
      <c r="BE1082" s="143">
        <f>IF(AZ1082=5,G1082,0)</f>
        <v>0</v>
      </c>
      <c r="CA1082" s="174">
        <v>8</v>
      </c>
      <c r="CB1082" s="174">
        <v>0</v>
      </c>
      <c r="CZ1082" s="143">
        <v>0</v>
      </c>
    </row>
    <row r="1083" spans="1:104" ht="12.75">
      <c r="A1083" s="168">
        <v>363</v>
      </c>
      <c r="B1083" s="169" t="s">
        <v>303</v>
      </c>
      <c r="C1083" s="170" t="s">
        <v>304</v>
      </c>
      <c r="D1083" s="171" t="s">
        <v>498</v>
      </c>
      <c r="E1083" s="172">
        <v>106.554862</v>
      </c>
      <c r="F1083" s="172">
        <v>0</v>
      </c>
      <c r="G1083" s="173">
        <f>E1083*F1083</f>
        <v>0</v>
      </c>
      <c r="O1083" s="167">
        <v>2</v>
      </c>
      <c r="AA1083" s="143">
        <v>8</v>
      </c>
      <c r="AB1083" s="143">
        <v>0</v>
      </c>
      <c r="AC1083" s="143">
        <v>3</v>
      </c>
      <c r="AZ1083" s="143">
        <v>1</v>
      </c>
      <c r="BA1083" s="143">
        <f>IF(AZ1083=1,G1083,0)</f>
        <v>0</v>
      </c>
      <c r="BB1083" s="143">
        <f>IF(AZ1083=2,G1083,0)</f>
        <v>0</v>
      </c>
      <c r="BC1083" s="143">
        <f>IF(AZ1083=3,G1083,0)</f>
        <v>0</v>
      </c>
      <c r="BD1083" s="143">
        <f>IF(AZ1083=4,G1083,0)</f>
        <v>0</v>
      </c>
      <c r="BE1083" s="143">
        <f>IF(AZ1083=5,G1083,0)</f>
        <v>0</v>
      </c>
      <c r="CA1083" s="174">
        <v>8</v>
      </c>
      <c r="CB1083" s="174">
        <v>0</v>
      </c>
      <c r="CZ1083" s="143">
        <v>0</v>
      </c>
    </row>
    <row r="1084" spans="1:104" ht="12.75">
      <c r="A1084" s="168">
        <v>364</v>
      </c>
      <c r="B1084" s="169" t="s">
        <v>305</v>
      </c>
      <c r="C1084" s="170" t="s">
        <v>306</v>
      </c>
      <c r="D1084" s="171" t="s">
        <v>498</v>
      </c>
      <c r="E1084" s="172">
        <v>106.554862</v>
      </c>
      <c r="F1084" s="172">
        <v>0</v>
      </c>
      <c r="G1084" s="173">
        <f>E1084*F1084</f>
        <v>0</v>
      </c>
      <c r="O1084" s="167">
        <v>2</v>
      </c>
      <c r="AA1084" s="143">
        <v>8</v>
      </c>
      <c r="AB1084" s="143">
        <v>0</v>
      </c>
      <c r="AC1084" s="143">
        <v>3</v>
      </c>
      <c r="AZ1084" s="143">
        <v>1</v>
      </c>
      <c r="BA1084" s="143">
        <f>IF(AZ1084=1,G1084,0)</f>
        <v>0</v>
      </c>
      <c r="BB1084" s="143">
        <f>IF(AZ1084=2,G1084,0)</f>
        <v>0</v>
      </c>
      <c r="BC1084" s="143">
        <f>IF(AZ1084=3,G1084,0)</f>
        <v>0</v>
      </c>
      <c r="BD1084" s="143">
        <f>IF(AZ1084=4,G1084,0)</f>
        <v>0</v>
      </c>
      <c r="BE1084" s="143">
        <f>IF(AZ1084=5,G1084,0)</f>
        <v>0</v>
      </c>
      <c r="CA1084" s="174">
        <v>8</v>
      </c>
      <c r="CB1084" s="174">
        <v>0</v>
      </c>
      <c r="CZ1084" s="143">
        <v>0</v>
      </c>
    </row>
    <row r="1085" spans="1:15" ht="12.75">
      <c r="A1085" s="175"/>
      <c r="B1085" s="176"/>
      <c r="C1085" s="227" t="s">
        <v>307</v>
      </c>
      <c r="D1085" s="228"/>
      <c r="E1085" s="228"/>
      <c r="F1085" s="228"/>
      <c r="G1085" s="229"/>
      <c r="L1085" s="177" t="s">
        <v>307</v>
      </c>
      <c r="O1085" s="167">
        <v>3</v>
      </c>
    </row>
    <row r="1086" spans="1:57" ht="12.75">
      <c r="A1086" s="182"/>
      <c r="B1086" s="183" t="s">
        <v>392</v>
      </c>
      <c r="C1086" s="184" t="str">
        <f>CONCATENATE(B1079," ",C1079)</f>
        <v>D96 Přesuny suti a vybouraných hmot</v>
      </c>
      <c r="D1086" s="185"/>
      <c r="E1086" s="186"/>
      <c r="F1086" s="187"/>
      <c r="G1086" s="188">
        <f>SUM(G1079:G1085)</f>
        <v>0</v>
      </c>
      <c r="O1086" s="167">
        <v>4</v>
      </c>
      <c r="BA1086" s="189">
        <f>SUM(BA1079:BA1085)</f>
        <v>0</v>
      </c>
      <c r="BB1086" s="189">
        <f>SUM(BB1079:BB1085)</f>
        <v>0</v>
      </c>
      <c r="BC1086" s="189">
        <f>SUM(BC1079:BC1085)</f>
        <v>0</v>
      </c>
      <c r="BD1086" s="189">
        <f>SUM(BD1079:BD1085)</f>
        <v>0</v>
      </c>
      <c r="BE1086" s="189">
        <f>SUM(BE1079:BE1085)</f>
        <v>0</v>
      </c>
    </row>
    <row r="1087" ht="12.75">
      <c r="E1087" s="143"/>
    </row>
    <row r="1088" ht="12.75">
      <c r="E1088" s="143"/>
    </row>
    <row r="1089" ht="12.75">
      <c r="E1089" s="143"/>
    </row>
    <row r="1090" ht="12.75">
      <c r="E1090" s="143"/>
    </row>
    <row r="1091" ht="12.75">
      <c r="E1091" s="143"/>
    </row>
    <row r="1092" ht="12.75">
      <c r="E1092" s="143"/>
    </row>
    <row r="1093" ht="12.75">
      <c r="E1093" s="143"/>
    </row>
    <row r="1094" ht="12.75">
      <c r="E1094" s="143"/>
    </row>
    <row r="1095" ht="12.75">
      <c r="E1095" s="143"/>
    </row>
    <row r="1096" ht="12.75">
      <c r="E1096" s="143"/>
    </row>
    <row r="1097" ht="12.75">
      <c r="E1097" s="143"/>
    </row>
    <row r="1098" ht="12.75">
      <c r="E1098" s="143"/>
    </row>
    <row r="1099" ht="12.75">
      <c r="E1099" s="143"/>
    </row>
    <row r="1100" ht="12.75">
      <c r="E1100" s="143"/>
    </row>
    <row r="1101" ht="12.75">
      <c r="E1101" s="143"/>
    </row>
    <row r="1102" ht="12.75">
      <c r="E1102" s="143"/>
    </row>
    <row r="1103" ht="12.75">
      <c r="E1103" s="143"/>
    </row>
    <row r="1104" ht="12.75">
      <c r="E1104" s="143"/>
    </row>
    <row r="1105" ht="12.75">
      <c r="E1105" s="143"/>
    </row>
    <row r="1106" ht="12.75">
      <c r="E1106" s="143"/>
    </row>
    <row r="1107" ht="12.75">
      <c r="E1107" s="143"/>
    </row>
    <row r="1108" ht="12.75">
      <c r="E1108" s="143"/>
    </row>
    <row r="1109" ht="12.75">
      <c r="E1109" s="143"/>
    </row>
    <row r="1110" spans="1:7" ht="12.75">
      <c r="A1110" s="190"/>
      <c r="B1110" s="190"/>
      <c r="C1110" s="190"/>
      <c r="D1110" s="190"/>
      <c r="E1110" s="190"/>
      <c r="F1110" s="190"/>
      <c r="G1110" s="190"/>
    </row>
    <row r="1111" spans="1:7" ht="12.75">
      <c r="A1111" s="190"/>
      <c r="B1111" s="190"/>
      <c r="C1111" s="190"/>
      <c r="D1111" s="190"/>
      <c r="E1111" s="190"/>
      <c r="F1111" s="190"/>
      <c r="G1111" s="190"/>
    </row>
    <row r="1112" spans="1:7" ht="12.75">
      <c r="A1112" s="190"/>
      <c r="B1112" s="190"/>
      <c r="C1112" s="190"/>
      <c r="D1112" s="190"/>
      <c r="E1112" s="190"/>
      <c r="F1112" s="190"/>
      <c r="G1112" s="190"/>
    </row>
    <row r="1113" spans="1:7" ht="12.75">
      <c r="A1113" s="190"/>
      <c r="B1113" s="190"/>
      <c r="C1113" s="190"/>
      <c r="D1113" s="190"/>
      <c r="E1113" s="190"/>
      <c r="F1113" s="190"/>
      <c r="G1113" s="190"/>
    </row>
    <row r="1114" ht="12.75">
      <c r="E1114" s="143"/>
    </row>
    <row r="1115" ht="12.75">
      <c r="E1115" s="143"/>
    </row>
    <row r="1116" ht="12.75">
      <c r="E1116" s="143"/>
    </row>
    <row r="1117" ht="12.75">
      <c r="E1117" s="143"/>
    </row>
    <row r="1118" ht="12.75">
      <c r="E1118" s="143"/>
    </row>
    <row r="1119" ht="12.75">
      <c r="E1119" s="143"/>
    </row>
    <row r="1120" ht="12.75">
      <c r="E1120" s="143"/>
    </row>
    <row r="1121" ht="12.75">
      <c r="E1121" s="143"/>
    </row>
    <row r="1122" ht="12.75">
      <c r="E1122" s="143"/>
    </row>
    <row r="1123" ht="12.75">
      <c r="E1123" s="143"/>
    </row>
    <row r="1124" ht="12.75">
      <c r="E1124" s="143"/>
    </row>
    <row r="1125" ht="12.75">
      <c r="E1125" s="143"/>
    </row>
    <row r="1126" ht="12.75">
      <c r="E1126" s="143"/>
    </row>
    <row r="1127" ht="12.75">
      <c r="E1127" s="143"/>
    </row>
    <row r="1128" ht="12.75">
      <c r="E1128" s="143"/>
    </row>
    <row r="1129" ht="12.75">
      <c r="E1129" s="143"/>
    </row>
    <row r="1130" ht="12.75">
      <c r="E1130" s="143"/>
    </row>
    <row r="1131" ht="12.75">
      <c r="E1131" s="143"/>
    </row>
    <row r="1132" ht="12.75">
      <c r="E1132" s="143"/>
    </row>
    <row r="1133" ht="12.75">
      <c r="E1133" s="143"/>
    </row>
    <row r="1134" ht="12.75">
      <c r="E1134" s="143"/>
    </row>
    <row r="1135" ht="12.75">
      <c r="E1135" s="143"/>
    </row>
    <row r="1136" ht="12.75">
      <c r="E1136" s="143"/>
    </row>
    <row r="1137" ht="12.75">
      <c r="E1137" s="143"/>
    </row>
    <row r="1138" ht="12.75">
      <c r="E1138" s="143"/>
    </row>
    <row r="1139" ht="12.75">
      <c r="E1139" s="143"/>
    </row>
    <row r="1140" ht="12.75">
      <c r="E1140" s="143"/>
    </row>
    <row r="1141" ht="12.75">
      <c r="E1141" s="143"/>
    </row>
    <row r="1142" ht="12.75">
      <c r="E1142" s="143"/>
    </row>
    <row r="1143" ht="12.75">
      <c r="E1143" s="143"/>
    </row>
    <row r="1144" ht="12.75">
      <c r="E1144" s="143"/>
    </row>
    <row r="1145" spans="1:2" ht="12.75">
      <c r="A1145" s="191"/>
      <c r="B1145" s="191"/>
    </row>
    <row r="1146" spans="1:7" ht="12.75">
      <c r="A1146" s="190"/>
      <c r="B1146" s="190"/>
      <c r="C1146" s="193"/>
      <c r="D1146" s="193"/>
      <c r="E1146" s="194"/>
      <c r="F1146" s="193"/>
      <c r="G1146" s="195"/>
    </row>
    <row r="1147" spans="1:7" ht="12.75">
      <c r="A1147" s="196"/>
      <c r="B1147" s="196"/>
      <c r="C1147" s="190"/>
      <c r="D1147" s="190"/>
      <c r="E1147" s="197"/>
      <c r="F1147" s="190"/>
      <c r="G1147" s="190"/>
    </row>
    <row r="1148" spans="1:7" ht="12.75">
      <c r="A1148" s="190"/>
      <c r="B1148" s="190"/>
      <c r="C1148" s="190"/>
      <c r="D1148" s="190"/>
      <c r="E1148" s="197"/>
      <c r="F1148" s="190"/>
      <c r="G1148" s="190"/>
    </row>
    <row r="1149" spans="1:7" ht="12.75">
      <c r="A1149" s="190"/>
      <c r="B1149" s="190"/>
      <c r="C1149" s="190"/>
      <c r="D1149" s="190"/>
      <c r="E1149" s="197"/>
      <c r="F1149" s="190"/>
      <c r="G1149" s="190"/>
    </row>
    <row r="1150" spans="1:7" ht="12.75">
      <c r="A1150" s="190"/>
      <c r="B1150" s="190"/>
      <c r="C1150" s="190"/>
      <c r="D1150" s="190"/>
      <c r="E1150" s="197"/>
      <c r="F1150" s="190"/>
      <c r="G1150" s="190"/>
    </row>
    <row r="1151" spans="1:7" ht="12.75">
      <c r="A1151" s="190"/>
      <c r="B1151" s="190"/>
      <c r="C1151" s="190"/>
      <c r="D1151" s="190"/>
      <c r="E1151" s="197"/>
      <c r="F1151" s="190"/>
      <c r="G1151" s="190"/>
    </row>
    <row r="1152" spans="1:7" ht="12.75">
      <c r="A1152" s="190"/>
      <c r="B1152" s="190"/>
      <c r="C1152" s="190"/>
      <c r="D1152" s="190"/>
      <c r="E1152" s="197"/>
      <c r="F1152" s="190"/>
      <c r="G1152" s="190"/>
    </row>
    <row r="1153" spans="1:7" ht="12.75">
      <c r="A1153" s="190"/>
      <c r="B1153" s="190"/>
      <c r="C1153" s="190"/>
      <c r="D1153" s="190"/>
      <c r="E1153" s="197"/>
      <c r="F1153" s="190"/>
      <c r="G1153" s="190"/>
    </row>
    <row r="1154" spans="1:7" ht="12.75">
      <c r="A1154" s="190"/>
      <c r="B1154" s="190"/>
      <c r="C1154" s="190"/>
      <c r="D1154" s="190"/>
      <c r="E1154" s="197"/>
      <c r="F1154" s="190"/>
      <c r="G1154" s="190"/>
    </row>
    <row r="1155" spans="1:7" ht="12.75">
      <c r="A1155" s="190"/>
      <c r="B1155" s="190"/>
      <c r="C1155" s="190"/>
      <c r="D1155" s="190"/>
      <c r="E1155" s="197"/>
      <c r="F1155" s="190"/>
      <c r="G1155" s="190"/>
    </row>
    <row r="1156" spans="1:7" ht="12.75">
      <c r="A1156" s="190"/>
      <c r="B1156" s="190"/>
      <c r="C1156" s="190"/>
      <c r="D1156" s="190"/>
      <c r="E1156" s="197"/>
      <c r="F1156" s="190"/>
      <c r="G1156" s="190"/>
    </row>
    <row r="1157" spans="1:7" ht="12.75">
      <c r="A1157" s="190"/>
      <c r="B1157" s="190"/>
      <c r="C1157" s="190"/>
      <c r="D1157" s="190"/>
      <c r="E1157" s="197"/>
      <c r="F1157" s="190"/>
      <c r="G1157" s="190"/>
    </row>
    <row r="1158" spans="1:7" ht="12.75">
      <c r="A1158" s="190"/>
      <c r="B1158" s="190"/>
      <c r="C1158" s="190"/>
      <c r="D1158" s="190"/>
      <c r="E1158" s="197"/>
      <c r="F1158" s="190"/>
      <c r="G1158" s="190"/>
    </row>
    <row r="1159" spans="1:7" ht="12.75">
      <c r="A1159" s="190"/>
      <c r="B1159" s="190"/>
      <c r="C1159" s="190"/>
      <c r="D1159" s="190"/>
      <c r="E1159" s="197"/>
      <c r="F1159" s="190"/>
      <c r="G1159" s="190"/>
    </row>
  </sheetData>
  <sheetProtection/>
  <mergeCells count="662">
    <mergeCell ref="C28:G28"/>
    <mergeCell ref="C29:D29"/>
    <mergeCell ref="A1:G1"/>
    <mergeCell ref="A3:B3"/>
    <mergeCell ref="A4:B4"/>
    <mergeCell ref="E4:G4"/>
    <mergeCell ref="C9:G9"/>
    <mergeCell ref="C10:G10"/>
    <mergeCell ref="C11:D11"/>
    <mergeCell ref="C13:D13"/>
    <mergeCell ref="C31:G31"/>
    <mergeCell ref="C32:D32"/>
    <mergeCell ref="C34:D34"/>
    <mergeCell ref="C36:D36"/>
    <mergeCell ref="C17:D17"/>
    <mergeCell ref="C19:D19"/>
    <mergeCell ref="C21:D21"/>
    <mergeCell ref="C23:D23"/>
    <mergeCell ref="C25:G25"/>
    <mergeCell ref="C26:D26"/>
    <mergeCell ref="C42:D42"/>
    <mergeCell ref="C44:D44"/>
    <mergeCell ref="C45:D45"/>
    <mergeCell ref="C47:D47"/>
    <mergeCell ref="C38:G38"/>
    <mergeCell ref="C39:G39"/>
    <mergeCell ref="C40:D40"/>
    <mergeCell ref="C41:D41"/>
    <mergeCell ref="C56:D56"/>
    <mergeCell ref="C57:D57"/>
    <mergeCell ref="C59:G59"/>
    <mergeCell ref="C60:G60"/>
    <mergeCell ref="C49:D49"/>
    <mergeCell ref="C51:D51"/>
    <mergeCell ref="C53:D53"/>
    <mergeCell ref="C55:D55"/>
    <mergeCell ref="C76:G76"/>
    <mergeCell ref="C77:D77"/>
    <mergeCell ref="C61:D61"/>
    <mergeCell ref="C63:G63"/>
    <mergeCell ref="C64:G64"/>
    <mergeCell ref="C65:G65"/>
    <mergeCell ref="C66:G66"/>
    <mergeCell ref="C67:D67"/>
    <mergeCell ref="C71:D71"/>
    <mergeCell ref="C72:D72"/>
    <mergeCell ref="C74:G74"/>
    <mergeCell ref="C75:G75"/>
    <mergeCell ref="C86:G86"/>
    <mergeCell ref="C87:D87"/>
    <mergeCell ref="C89:G89"/>
    <mergeCell ref="C90:D90"/>
    <mergeCell ref="C78:D78"/>
    <mergeCell ref="C80:D80"/>
    <mergeCell ref="C82:D82"/>
    <mergeCell ref="C84:D84"/>
    <mergeCell ref="C98:D98"/>
    <mergeCell ref="C99:D99"/>
    <mergeCell ref="C101:D101"/>
    <mergeCell ref="C103:D103"/>
    <mergeCell ref="C92:G92"/>
    <mergeCell ref="C93:G93"/>
    <mergeCell ref="C94:D94"/>
    <mergeCell ref="C96:D96"/>
    <mergeCell ref="C124:D124"/>
    <mergeCell ref="C126:D126"/>
    <mergeCell ref="C105:D105"/>
    <mergeCell ref="C106:D106"/>
    <mergeCell ref="C108:D108"/>
    <mergeCell ref="C110:D110"/>
    <mergeCell ref="C127:D127"/>
    <mergeCell ref="C129:D129"/>
    <mergeCell ref="C131:G131"/>
    <mergeCell ref="C132:D132"/>
    <mergeCell ref="C112:D112"/>
    <mergeCell ref="C116:D116"/>
    <mergeCell ref="C118:D118"/>
    <mergeCell ref="C120:D120"/>
    <mergeCell ref="C121:D121"/>
    <mergeCell ref="C123:D123"/>
    <mergeCell ref="C142:G142"/>
    <mergeCell ref="C143:D143"/>
    <mergeCell ref="C145:D145"/>
    <mergeCell ref="C147:G147"/>
    <mergeCell ref="C134:D134"/>
    <mergeCell ref="C136:D136"/>
    <mergeCell ref="C138:D138"/>
    <mergeCell ref="C140:D140"/>
    <mergeCell ref="C166:D166"/>
    <mergeCell ref="C167:D167"/>
    <mergeCell ref="C148:D148"/>
    <mergeCell ref="C150:D150"/>
    <mergeCell ref="C152:D152"/>
    <mergeCell ref="C153:D153"/>
    <mergeCell ref="C168:D168"/>
    <mergeCell ref="C170:D170"/>
    <mergeCell ref="C172:G172"/>
    <mergeCell ref="C173:D173"/>
    <mergeCell ref="C157:D157"/>
    <mergeCell ref="C158:D158"/>
    <mergeCell ref="C159:D159"/>
    <mergeCell ref="C160:D160"/>
    <mergeCell ref="C162:D162"/>
    <mergeCell ref="C164:D164"/>
    <mergeCell ref="C179:D179"/>
    <mergeCell ref="C181:D181"/>
    <mergeCell ref="C182:D182"/>
    <mergeCell ref="C183:D183"/>
    <mergeCell ref="C174:D174"/>
    <mergeCell ref="C175:D175"/>
    <mergeCell ref="C176:D176"/>
    <mergeCell ref="C177:D177"/>
    <mergeCell ref="C196:D196"/>
    <mergeCell ref="C197:D197"/>
    <mergeCell ref="C190:D190"/>
    <mergeCell ref="C191:D191"/>
    <mergeCell ref="C192:D192"/>
    <mergeCell ref="C184:D184"/>
    <mergeCell ref="C186:D186"/>
    <mergeCell ref="C188:D188"/>
    <mergeCell ref="C189:D189"/>
    <mergeCell ref="C219:D219"/>
    <mergeCell ref="C221:D221"/>
    <mergeCell ref="C201:D201"/>
    <mergeCell ref="C203:G203"/>
    <mergeCell ref="C204:D204"/>
    <mergeCell ref="C206:D206"/>
    <mergeCell ref="C210:D210"/>
    <mergeCell ref="C212:D212"/>
    <mergeCell ref="C214:D214"/>
    <mergeCell ref="C216:D216"/>
    <mergeCell ref="C217:D217"/>
    <mergeCell ref="C218:D218"/>
    <mergeCell ref="C252:D252"/>
    <mergeCell ref="C254:D254"/>
    <mergeCell ref="C225:D225"/>
    <mergeCell ref="C227:D227"/>
    <mergeCell ref="C228:D228"/>
    <mergeCell ref="C230:D230"/>
    <mergeCell ref="C232:D232"/>
    <mergeCell ref="C234:D234"/>
    <mergeCell ref="C236:D236"/>
    <mergeCell ref="C238:D238"/>
    <mergeCell ref="C242:D242"/>
    <mergeCell ref="C243:D243"/>
    <mergeCell ref="C245:D245"/>
    <mergeCell ref="C247:D247"/>
    <mergeCell ref="C249:G249"/>
    <mergeCell ref="C250:D250"/>
    <mergeCell ref="C277:D277"/>
    <mergeCell ref="C279:G279"/>
    <mergeCell ref="C256:D256"/>
    <mergeCell ref="C258:D258"/>
    <mergeCell ref="C260:D260"/>
    <mergeCell ref="C262:D262"/>
    <mergeCell ref="C280:D280"/>
    <mergeCell ref="C281:D281"/>
    <mergeCell ref="C282:D282"/>
    <mergeCell ref="C284:G284"/>
    <mergeCell ref="C266:D266"/>
    <mergeCell ref="C268:D268"/>
    <mergeCell ref="C270:D270"/>
    <mergeCell ref="C272:D272"/>
    <mergeCell ref="C274:D274"/>
    <mergeCell ref="C275:D275"/>
    <mergeCell ref="C292:D292"/>
    <mergeCell ref="C294:D294"/>
    <mergeCell ref="C296:D296"/>
    <mergeCell ref="C298:D298"/>
    <mergeCell ref="C285:D285"/>
    <mergeCell ref="C286:D286"/>
    <mergeCell ref="C288:D288"/>
    <mergeCell ref="C290:D290"/>
    <mergeCell ref="C307:D307"/>
    <mergeCell ref="C308:D308"/>
    <mergeCell ref="C309:D309"/>
    <mergeCell ref="C311:D311"/>
    <mergeCell ref="C300:D300"/>
    <mergeCell ref="C302:D302"/>
    <mergeCell ref="C304:D304"/>
    <mergeCell ref="C306:D306"/>
    <mergeCell ref="C338:G338"/>
    <mergeCell ref="C317:D317"/>
    <mergeCell ref="C339:D339"/>
    <mergeCell ref="C341:D341"/>
    <mergeCell ref="C312:D312"/>
    <mergeCell ref="C313:D313"/>
    <mergeCell ref="C314:D314"/>
    <mergeCell ref="C316:G316"/>
    <mergeCell ref="C354:D354"/>
    <mergeCell ref="C355:D355"/>
    <mergeCell ref="C324:D324"/>
    <mergeCell ref="C326:D326"/>
    <mergeCell ref="C328:D328"/>
    <mergeCell ref="C330:D330"/>
    <mergeCell ref="C332:G332"/>
    <mergeCell ref="C333:D333"/>
    <mergeCell ref="C335:G335"/>
    <mergeCell ref="C336:D336"/>
    <mergeCell ref="C357:D357"/>
    <mergeCell ref="C359:D359"/>
    <mergeCell ref="C361:D361"/>
    <mergeCell ref="C363:D363"/>
    <mergeCell ref="C345:G345"/>
    <mergeCell ref="C346:D346"/>
    <mergeCell ref="C348:D348"/>
    <mergeCell ref="C349:D349"/>
    <mergeCell ref="C351:D351"/>
    <mergeCell ref="C352:D352"/>
    <mergeCell ref="C371:G371"/>
    <mergeCell ref="C372:G372"/>
    <mergeCell ref="C373:G373"/>
    <mergeCell ref="C374:D374"/>
    <mergeCell ref="C364:D364"/>
    <mergeCell ref="C366:D366"/>
    <mergeCell ref="C368:D368"/>
    <mergeCell ref="C369:D369"/>
    <mergeCell ref="C383:G383"/>
    <mergeCell ref="C384:G384"/>
    <mergeCell ref="C385:G385"/>
    <mergeCell ref="C386:D386"/>
    <mergeCell ref="C376:D376"/>
    <mergeCell ref="C377:D377"/>
    <mergeCell ref="C379:D379"/>
    <mergeCell ref="C381:D381"/>
    <mergeCell ref="C416:G416"/>
    <mergeCell ref="C417:D417"/>
    <mergeCell ref="C391:D391"/>
    <mergeCell ref="C393:D393"/>
    <mergeCell ref="C395:D395"/>
    <mergeCell ref="C397:D397"/>
    <mergeCell ref="C399:D399"/>
    <mergeCell ref="C401:D401"/>
    <mergeCell ref="C403:D403"/>
    <mergeCell ref="C407:G407"/>
    <mergeCell ref="C408:D408"/>
    <mergeCell ref="C410:G410"/>
    <mergeCell ref="C411:G411"/>
    <mergeCell ref="C412:D412"/>
    <mergeCell ref="C414:D414"/>
    <mergeCell ref="C447:G447"/>
    <mergeCell ref="C448:D448"/>
    <mergeCell ref="C419:G419"/>
    <mergeCell ref="C420:D420"/>
    <mergeCell ref="C425:D425"/>
    <mergeCell ref="C427:D427"/>
    <mergeCell ref="C429:G429"/>
    <mergeCell ref="C430:D430"/>
    <mergeCell ref="C432:G432"/>
    <mergeCell ref="C433:D433"/>
    <mergeCell ref="C438:G438"/>
    <mergeCell ref="C439:D439"/>
    <mergeCell ref="C441:D441"/>
    <mergeCell ref="C443:D443"/>
    <mergeCell ref="C445:G445"/>
    <mergeCell ref="C446:G446"/>
    <mergeCell ref="C455:G455"/>
    <mergeCell ref="C456:G456"/>
    <mergeCell ref="C457:G457"/>
    <mergeCell ref="C458:D458"/>
    <mergeCell ref="C450:G450"/>
    <mergeCell ref="C451:G451"/>
    <mergeCell ref="C452:G452"/>
    <mergeCell ref="C453:D453"/>
    <mergeCell ref="C479:G479"/>
    <mergeCell ref="C480:D480"/>
    <mergeCell ref="C460:G460"/>
    <mergeCell ref="C461:G461"/>
    <mergeCell ref="C462:G462"/>
    <mergeCell ref="C463:D463"/>
    <mergeCell ref="C468:D468"/>
    <mergeCell ref="C470:D470"/>
    <mergeCell ref="C472:D472"/>
    <mergeCell ref="C474:G474"/>
    <mergeCell ref="C475:D475"/>
    <mergeCell ref="C477:D477"/>
    <mergeCell ref="C489:D489"/>
    <mergeCell ref="C490:D490"/>
    <mergeCell ref="C491:D491"/>
    <mergeCell ref="C493:D493"/>
    <mergeCell ref="C482:G482"/>
    <mergeCell ref="C483:D483"/>
    <mergeCell ref="C485:D485"/>
    <mergeCell ref="C487:D487"/>
    <mergeCell ref="C500:D500"/>
    <mergeCell ref="C501:D501"/>
    <mergeCell ref="C503:D503"/>
    <mergeCell ref="C505:D505"/>
    <mergeCell ref="C495:D495"/>
    <mergeCell ref="C497:D497"/>
    <mergeCell ref="C498:D498"/>
    <mergeCell ref="C499:D499"/>
    <mergeCell ref="C515:G515"/>
    <mergeCell ref="C516:D516"/>
    <mergeCell ref="C518:G518"/>
    <mergeCell ref="C519:D519"/>
    <mergeCell ref="C507:D507"/>
    <mergeCell ref="C509:D509"/>
    <mergeCell ref="C511:D511"/>
    <mergeCell ref="C513:D513"/>
    <mergeCell ref="C527:D527"/>
    <mergeCell ref="C528:D528"/>
    <mergeCell ref="C530:D530"/>
    <mergeCell ref="C532:D532"/>
    <mergeCell ref="C521:D521"/>
    <mergeCell ref="C523:D523"/>
    <mergeCell ref="C524:D524"/>
    <mergeCell ref="C525:D525"/>
    <mergeCell ref="C542:D542"/>
    <mergeCell ref="C543:D543"/>
    <mergeCell ref="C544:D544"/>
    <mergeCell ref="C546:G546"/>
    <mergeCell ref="C534:D534"/>
    <mergeCell ref="C536:D536"/>
    <mergeCell ref="C538:D538"/>
    <mergeCell ref="C540:D540"/>
    <mergeCell ref="C553:D553"/>
    <mergeCell ref="C555:D555"/>
    <mergeCell ref="C557:D557"/>
    <mergeCell ref="C559:D559"/>
    <mergeCell ref="C547:D547"/>
    <mergeCell ref="C549:G549"/>
    <mergeCell ref="C550:G550"/>
    <mergeCell ref="C551:D551"/>
    <mergeCell ref="C581:G581"/>
    <mergeCell ref="C582:G582"/>
    <mergeCell ref="C561:D561"/>
    <mergeCell ref="C563:D563"/>
    <mergeCell ref="C565:D565"/>
    <mergeCell ref="C567:D567"/>
    <mergeCell ref="C583:D583"/>
    <mergeCell ref="C585:G585"/>
    <mergeCell ref="C586:D586"/>
    <mergeCell ref="C588:D588"/>
    <mergeCell ref="C569:D569"/>
    <mergeCell ref="C571:D571"/>
    <mergeCell ref="C576:G576"/>
    <mergeCell ref="C577:D577"/>
    <mergeCell ref="C578:D578"/>
    <mergeCell ref="C579:D579"/>
    <mergeCell ref="C595:G595"/>
    <mergeCell ref="C596:D596"/>
    <mergeCell ref="C597:D597"/>
    <mergeCell ref="C599:G599"/>
    <mergeCell ref="C589:D589"/>
    <mergeCell ref="C591:G591"/>
    <mergeCell ref="C592:D592"/>
    <mergeCell ref="C593:D593"/>
    <mergeCell ref="C606:G606"/>
    <mergeCell ref="C607:G607"/>
    <mergeCell ref="C608:G608"/>
    <mergeCell ref="C609:G609"/>
    <mergeCell ref="C600:D600"/>
    <mergeCell ref="C601:D601"/>
    <mergeCell ref="C603:G603"/>
    <mergeCell ref="C604:D604"/>
    <mergeCell ref="C616:G616"/>
    <mergeCell ref="C617:D617"/>
    <mergeCell ref="C618:D618"/>
    <mergeCell ref="C620:G620"/>
    <mergeCell ref="C610:D610"/>
    <mergeCell ref="C612:G612"/>
    <mergeCell ref="C613:D613"/>
    <mergeCell ref="C615:G615"/>
    <mergeCell ref="C626:D626"/>
    <mergeCell ref="C627:D627"/>
    <mergeCell ref="C629:G629"/>
    <mergeCell ref="C630:D630"/>
    <mergeCell ref="C621:G621"/>
    <mergeCell ref="C622:D622"/>
    <mergeCell ref="C623:D623"/>
    <mergeCell ref="C625:G625"/>
    <mergeCell ref="C649:G649"/>
    <mergeCell ref="C650:D650"/>
    <mergeCell ref="C631:D631"/>
    <mergeCell ref="C633:G633"/>
    <mergeCell ref="C634:G634"/>
    <mergeCell ref="C635:D635"/>
    <mergeCell ref="C652:D652"/>
    <mergeCell ref="C654:D654"/>
    <mergeCell ref="C656:D656"/>
    <mergeCell ref="C658:D658"/>
    <mergeCell ref="C640:D640"/>
    <mergeCell ref="C642:G642"/>
    <mergeCell ref="C643:G643"/>
    <mergeCell ref="C644:D644"/>
    <mergeCell ref="C646:G646"/>
    <mergeCell ref="C647:D647"/>
    <mergeCell ref="C680:D680"/>
    <mergeCell ref="C682:G682"/>
    <mergeCell ref="C659:D659"/>
    <mergeCell ref="C661:G661"/>
    <mergeCell ref="C662:D662"/>
    <mergeCell ref="C664:D664"/>
    <mergeCell ref="C666:D666"/>
    <mergeCell ref="C671:D671"/>
    <mergeCell ref="C673:D673"/>
    <mergeCell ref="C675:D675"/>
    <mergeCell ref="C677:D677"/>
    <mergeCell ref="C679:G679"/>
    <mergeCell ref="C689:D689"/>
    <mergeCell ref="C691:D691"/>
    <mergeCell ref="C693:D693"/>
    <mergeCell ref="C695:G695"/>
    <mergeCell ref="C683:D683"/>
    <mergeCell ref="C684:D684"/>
    <mergeCell ref="C686:D686"/>
    <mergeCell ref="C688:G688"/>
    <mergeCell ref="C700:D700"/>
    <mergeCell ref="C702:D702"/>
    <mergeCell ref="C704:D704"/>
    <mergeCell ref="C706:G706"/>
    <mergeCell ref="C696:G696"/>
    <mergeCell ref="C697:G697"/>
    <mergeCell ref="C698:G698"/>
    <mergeCell ref="C699:G699"/>
    <mergeCell ref="C711:G711"/>
    <mergeCell ref="C712:G712"/>
    <mergeCell ref="C713:D713"/>
    <mergeCell ref="C715:G715"/>
    <mergeCell ref="C707:G707"/>
    <mergeCell ref="C708:G708"/>
    <mergeCell ref="C709:G709"/>
    <mergeCell ref="C710:G710"/>
    <mergeCell ref="C720:D720"/>
    <mergeCell ref="C722:G722"/>
    <mergeCell ref="C723:D723"/>
    <mergeCell ref="C725:D725"/>
    <mergeCell ref="C716:G716"/>
    <mergeCell ref="C717:G717"/>
    <mergeCell ref="C718:G718"/>
    <mergeCell ref="C719:G719"/>
    <mergeCell ref="C733:G733"/>
    <mergeCell ref="C734:G734"/>
    <mergeCell ref="C735:D735"/>
    <mergeCell ref="C727:D727"/>
    <mergeCell ref="C729:D729"/>
    <mergeCell ref="C731:G731"/>
    <mergeCell ref="C732:G732"/>
    <mergeCell ref="C760:G760"/>
    <mergeCell ref="C761:D761"/>
    <mergeCell ref="C740:G740"/>
    <mergeCell ref="C741:D741"/>
    <mergeCell ref="C742:D742"/>
    <mergeCell ref="C744:D744"/>
    <mergeCell ref="C746:D746"/>
    <mergeCell ref="C751:D751"/>
    <mergeCell ref="C753:G753"/>
    <mergeCell ref="C754:G754"/>
    <mergeCell ref="C755:D755"/>
    <mergeCell ref="C756:D756"/>
    <mergeCell ref="C758:D758"/>
    <mergeCell ref="C773:D773"/>
    <mergeCell ref="C774:D774"/>
    <mergeCell ref="C775:D775"/>
    <mergeCell ref="C776:D776"/>
    <mergeCell ref="C778:D778"/>
    <mergeCell ref="C763:G763"/>
    <mergeCell ref="C764:D764"/>
    <mergeCell ref="C766:D766"/>
    <mergeCell ref="C768:D768"/>
    <mergeCell ref="C807:D807"/>
    <mergeCell ref="C808:D808"/>
    <mergeCell ref="C782:D782"/>
    <mergeCell ref="C783:D783"/>
    <mergeCell ref="C785:D785"/>
    <mergeCell ref="C787:D787"/>
    <mergeCell ref="C789:D789"/>
    <mergeCell ref="C790:D790"/>
    <mergeCell ref="C792:D792"/>
    <mergeCell ref="C794:D794"/>
    <mergeCell ref="C809:D809"/>
    <mergeCell ref="C811:G811"/>
    <mergeCell ref="C812:D812"/>
    <mergeCell ref="C813:D813"/>
    <mergeCell ref="C798:G798"/>
    <mergeCell ref="C799:D799"/>
    <mergeCell ref="C801:G801"/>
    <mergeCell ref="C802:D802"/>
    <mergeCell ref="C804:G804"/>
    <mergeCell ref="C805:D805"/>
    <mergeCell ref="C820:D820"/>
    <mergeCell ref="C821:D821"/>
    <mergeCell ref="C823:G823"/>
    <mergeCell ref="C824:D824"/>
    <mergeCell ref="C815:G815"/>
    <mergeCell ref="C816:D816"/>
    <mergeCell ref="C817:D817"/>
    <mergeCell ref="C819:G819"/>
    <mergeCell ref="C831:D831"/>
    <mergeCell ref="C832:D832"/>
    <mergeCell ref="C834:G834"/>
    <mergeCell ref="C835:D835"/>
    <mergeCell ref="C825:D825"/>
    <mergeCell ref="C827:G827"/>
    <mergeCell ref="C828:D828"/>
    <mergeCell ref="C829:D829"/>
    <mergeCell ref="C841:D841"/>
    <mergeCell ref="C843:D843"/>
    <mergeCell ref="C844:D844"/>
    <mergeCell ref="C845:D845"/>
    <mergeCell ref="C836:D836"/>
    <mergeCell ref="C838:G838"/>
    <mergeCell ref="C839:D839"/>
    <mergeCell ref="C840:D840"/>
    <mergeCell ref="C851:D851"/>
    <mergeCell ref="C852:D852"/>
    <mergeCell ref="C854:D854"/>
    <mergeCell ref="C855:D855"/>
    <mergeCell ref="C846:D846"/>
    <mergeCell ref="C848:G848"/>
    <mergeCell ref="C849:G849"/>
    <mergeCell ref="C850:G850"/>
    <mergeCell ref="C862:G862"/>
    <mergeCell ref="C863:D863"/>
    <mergeCell ref="C864:D864"/>
    <mergeCell ref="C866:D866"/>
    <mergeCell ref="C856:D856"/>
    <mergeCell ref="C857:D857"/>
    <mergeCell ref="C859:D859"/>
    <mergeCell ref="C860:D860"/>
    <mergeCell ref="C873:G873"/>
    <mergeCell ref="C874:D874"/>
    <mergeCell ref="C875:D875"/>
    <mergeCell ref="C877:G877"/>
    <mergeCell ref="C867:D867"/>
    <mergeCell ref="C869:G869"/>
    <mergeCell ref="C870:D870"/>
    <mergeCell ref="C871:D871"/>
    <mergeCell ref="C884:D884"/>
    <mergeCell ref="C885:D885"/>
    <mergeCell ref="C887:G887"/>
    <mergeCell ref="C888:D888"/>
    <mergeCell ref="C878:D878"/>
    <mergeCell ref="C879:D879"/>
    <mergeCell ref="C881:D881"/>
    <mergeCell ref="C882:D882"/>
    <mergeCell ref="C895:D895"/>
    <mergeCell ref="C897:G897"/>
    <mergeCell ref="C898:G898"/>
    <mergeCell ref="C899:D899"/>
    <mergeCell ref="C889:D889"/>
    <mergeCell ref="C891:G891"/>
    <mergeCell ref="C892:D892"/>
    <mergeCell ref="C894:G894"/>
    <mergeCell ref="C906:D906"/>
    <mergeCell ref="C908:D908"/>
    <mergeCell ref="C910:D910"/>
    <mergeCell ref="C912:D912"/>
    <mergeCell ref="C900:D900"/>
    <mergeCell ref="C901:D901"/>
    <mergeCell ref="C902:D902"/>
    <mergeCell ref="C904:D904"/>
    <mergeCell ref="C921:D921"/>
    <mergeCell ref="C922:D922"/>
    <mergeCell ref="C924:D924"/>
    <mergeCell ref="C925:D925"/>
    <mergeCell ref="C914:D914"/>
    <mergeCell ref="C916:D916"/>
    <mergeCell ref="C918:D918"/>
    <mergeCell ref="C919:D919"/>
    <mergeCell ref="C932:D932"/>
    <mergeCell ref="C934:D934"/>
    <mergeCell ref="C935:D935"/>
    <mergeCell ref="C937:G937"/>
    <mergeCell ref="C927:D927"/>
    <mergeCell ref="C928:D928"/>
    <mergeCell ref="C930:G930"/>
    <mergeCell ref="C931:D931"/>
    <mergeCell ref="C944:D944"/>
    <mergeCell ref="C945:D945"/>
    <mergeCell ref="C947:G947"/>
    <mergeCell ref="C948:D948"/>
    <mergeCell ref="C938:D938"/>
    <mergeCell ref="C939:D939"/>
    <mergeCell ref="C941:D941"/>
    <mergeCell ref="C942:D942"/>
    <mergeCell ref="C955:D955"/>
    <mergeCell ref="C957:G957"/>
    <mergeCell ref="C958:D958"/>
    <mergeCell ref="C959:D959"/>
    <mergeCell ref="C949:D949"/>
    <mergeCell ref="C951:D951"/>
    <mergeCell ref="C952:D952"/>
    <mergeCell ref="C954:G954"/>
    <mergeCell ref="C966:D966"/>
    <mergeCell ref="C967:D967"/>
    <mergeCell ref="C969:D969"/>
    <mergeCell ref="C970:D970"/>
    <mergeCell ref="C961:G961"/>
    <mergeCell ref="C962:D962"/>
    <mergeCell ref="C963:D963"/>
    <mergeCell ref="C965:G965"/>
    <mergeCell ref="C978:D978"/>
    <mergeCell ref="C979:D979"/>
    <mergeCell ref="C981:D981"/>
    <mergeCell ref="C982:D982"/>
    <mergeCell ref="C972:G972"/>
    <mergeCell ref="C973:D973"/>
    <mergeCell ref="C975:D975"/>
    <mergeCell ref="C976:D976"/>
    <mergeCell ref="C990:D990"/>
    <mergeCell ref="C991:D991"/>
    <mergeCell ref="C993:D993"/>
    <mergeCell ref="C994:D994"/>
    <mergeCell ref="C984:D984"/>
    <mergeCell ref="C985:D985"/>
    <mergeCell ref="C987:D987"/>
    <mergeCell ref="C988:D988"/>
    <mergeCell ref="C1002:G1002"/>
    <mergeCell ref="C1003:G1003"/>
    <mergeCell ref="C1004:G1004"/>
    <mergeCell ref="C1005:G1005"/>
    <mergeCell ref="C996:D996"/>
    <mergeCell ref="C997:D997"/>
    <mergeCell ref="C999:G999"/>
    <mergeCell ref="C1000:D1000"/>
    <mergeCell ref="C1010:D1010"/>
    <mergeCell ref="C1011:D1011"/>
    <mergeCell ref="C1013:G1013"/>
    <mergeCell ref="C1014:G1014"/>
    <mergeCell ref="C1006:G1006"/>
    <mergeCell ref="C1007:G1007"/>
    <mergeCell ref="C1008:G1008"/>
    <mergeCell ref="C1009:G1009"/>
    <mergeCell ref="C1037:D1037"/>
    <mergeCell ref="C1038:D1038"/>
    <mergeCell ref="C1040:G1040"/>
    <mergeCell ref="C1041:D1041"/>
    <mergeCell ref="C1043:D1043"/>
    <mergeCell ref="C1044:D1044"/>
    <mergeCell ref="C1032:D1032"/>
    <mergeCell ref="C1034:D1034"/>
    <mergeCell ref="C1035:D1035"/>
    <mergeCell ref="C1015:D1015"/>
    <mergeCell ref="C1017:D1017"/>
    <mergeCell ref="C1019:D1019"/>
    <mergeCell ref="C1045:D1045"/>
    <mergeCell ref="C1047:D1047"/>
    <mergeCell ref="C1049:D1049"/>
    <mergeCell ref="C1051:D1051"/>
    <mergeCell ref="C1023:D1023"/>
    <mergeCell ref="C1025:D1025"/>
    <mergeCell ref="C1027:D1027"/>
    <mergeCell ref="C1028:D1028"/>
    <mergeCell ref="C1030:G1030"/>
    <mergeCell ref="C1031:D1031"/>
    <mergeCell ref="C1061:D1061"/>
    <mergeCell ref="C1063:D1063"/>
    <mergeCell ref="C1065:D1065"/>
    <mergeCell ref="C1066:D1066"/>
    <mergeCell ref="C1053:D1053"/>
    <mergeCell ref="C1055:D1055"/>
    <mergeCell ref="C1057:D1057"/>
    <mergeCell ref="C1059:D1059"/>
    <mergeCell ref="C1075:D1075"/>
    <mergeCell ref="C1077:D1077"/>
    <mergeCell ref="C1085:G1085"/>
    <mergeCell ref="C1068:D1068"/>
    <mergeCell ref="C1069:D1069"/>
    <mergeCell ref="C1071:D1071"/>
    <mergeCell ref="C1073:D107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I.K.</cp:lastModifiedBy>
  <dcterms:created xsi:type="dcterms:W3CDTF">2016-12-02T08:15:17Z</dcterms:created>
  <dcterms:modified xsi:type="dcterms:W3CDTF">2017-04-04T06:34:32Z</dcterms:modified>
  <cp:category/>
  <cp:version/>
  <cp:contentType/>
  <cp:contentStatus/>
</cp:coreProperties>
</file>